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0" yWindow="0" windowWidth="23256" windowHeight="12132"/>
  </bookViews>
  <sheets>
    <sheet name="Foaie2" sheetId="2" r:id="rId1"/>
    <sheet name="Foaie3" sheetId="3" r:id="rId2"/>
    <sheet name="paap pe alineat bugetare" sheetId="4" state="hidden" r:id="rId3"/>
  </sheets>
  <calcPr calcId="145621"/>
</workbook>
</file>

<file path=xl/calcChain.xml><?xml version="1.0" encoding="utf-8"?>
<calcChain xmlns="http://schemas.openxmlformats.org/spreadsheetml/2006/main">
  <c r="D70" i="2" l="1"/>
  <c r="D66" i="4"/>
  <c r="D119" i="4" l="1"/>
  <c r="D77" i="4"/>
  <c r="D22" i="4"/>
  <c r="D71" i="4"/>
  <c r="D32" i="2" l="1"/>
  <c r="D41" i="4" l="1"/>
  <c r="E17" i="3"/>
  <c r="E13" i="3"/>
  <c r="D84" i="4"/>
  <c r="D111" i="4" l="1"/>
  <c r="D104" i="4"/>
  <c r="D100" i="4"/>
  <c r="D97" i="4"/>
  <c r="D130" i="4" l="1"/>
  <c r="D48" i="4"/>
  <c r="D30" i="4"/>
  <c r="D26" i="4"/>
  <c r="D91" i="4" l="1"/>
  <c r="D131" i="4" s="1"/>
  <c r="D84" i="2"/>
  <c r="E23" i="3"/>
  <c r="D24" i="2" l="1"/>
  <c r="E18" i="3" l="1"/>
  <c r="E24" i="3" s="1"/>
  <c r="D85" i="2"/>
  <c r="D33" i="2" l="1"/>
  <c r="D86" i="2" s="1"/>
</calcChain>
</file>

<file path=xl/sharedStrings.xml><?xml version="1.0" encoding="utf-8"?>
<sst xmlns="http://schemas.openxmlformats.org/spreadsheetml/2006/main" count="670" uniqueCount="222">
  <si>
    <t>Nr. crt.</t>
  </si>
  <si>
    <t>Cod CPV</t>
  </si>
  <si>
    <t>Modalitatea de derulare a procedurii de atribuire</t>
  </si>
  <si>
    <t>Persoana responsabilă cu aplicarea procedurii de atribuire</t>
  </si>
  <si>
    <t>ȘEF BIROU ECONOMIC</t>
  </si>
  <si>
    <t xml:space="preserve">    Mihaela MOCANU</t>
  </si>
  <si>
    <t xml:space="preserve">            AVIZAT,</t>
  </si>
  <si>
    <t xml:space="preserve">          DIRECTOR</t>
  </si>
  <si>
    <t>LEI</t>
  </si>
  <si>
    <t>Procedura aplicată</t>
  </si>
  <si>
    <t>II. CONTRACTE PRESTĂRI SERVICII</t>
  </si>
  <si>
    <t>Persoana responsabila cu efectuarea achizitiei</t>
  </si>
  <si>
    <t>LEI, fără TVA</t>
  </si>
  <si>
    <t>online/offline</t>
  </si>
  <si>
    <t>I FURNIZARE PRODUSE</t>
  </si>
  <si>
    <t>online</t>
  </si>
  <si>
    <t>II PRESTARE SERVICII</t>
  </si>
  <si>
    <t>50112300-6</t>
  </si>
  <si>
    <t>Obiectul achiziției directe</t>
  </si>
  <si>
    <t xml:space="preserve">Valoare estimată </t>
  </si>
  <si>
    <t>Data (luna) estimată pentru inițiere</t>
  </si>
  <si>
    <t>Data (luna) estimată pentru finalizare</t>
  </si>
  <si>
    <t>Rădulescu Bianca</t>
  </si>
  <si>
    <t>Hârtie pentru copiatoare și xerografică</t>
  </si>
  <si>
    <t>30197642-8</t>
  </si>
  <si>
    <t>Consumabile (cartușe,tonere) pentru aparatura de birotică din dotarea OCPI VL (imprimante, copiatoare, faxuri)</t>
  </si>
  <si>
    <t>30192113-6      30125100-2</t>
  </si>
  <si>
    <t>Pneuri pentru anvelope</t>
  </si>
  <si>
    <t>34351100-3</t>
  </si>
  <si>
    <t>22813000-2</t>
  </si>
  <si>
    <t>Servicii de asigurare de raspundere civila auto</t>
  </si>
  <si>
    <t>66516100-1</t>
  </si>
  <si>
    <t>Servicii de medicina muncii</t>
  </si>
  <si>
    <t>85147000-1</t>
  </si>
  <si>
    <t>79713000-5</t>
  </si>
  <si>
    <t>72400000-4</t>
  </si>
  <si>
    <t xml:space="preserve"> Servicii de spalare a automobilelor</t>
  </si>
  <si>
    <t>Servicii de reparare și mentenanță echipamente IT</t>
  </si>
  <si>
    <t>Servicii de paza</t>
  </si>
  <si>
    <t>90900000-6</t>
  </si>
  <si>
    <t>50300000-8</t>
  </si>
  <si>
    <t>72212443-6</t>
  </si>
  <si>
    <t>66514110-0</t>
  </si>
  <si>
    <t>Stampile cu amprenta</t>
  </si>
  <si>
    <t>30192153-8</t>
  </si>
  <si>
    <t xml:space="preserve">Roviniete </t>
  </si>
  <si>
    <t xml:space="preserve">22453000-0 </t>
  </si>
  <si>
    <t>Chitanțiere, formulare și registre contabile</t>
  </si>
  <si>
    <t>Diverse accesorii de birou (rechizite și papetărie)</t>
  </si>
  <si>
    <t>72261000-2</t>
  </si>
  <si>
    <t>Servicii de spalare a automobilelor</t>
  </si>
  <si>
    <t>Servicii de asigurare CASCO a autovehiculelor</t>
  </si>
  <si>
    <t xml:space="preserve">Servicii curățenie </t>
  </si>
  <si>
    <t>Servicii de internet</t>
  </si>
  <si>
    <t>Servicii de televiziune prin cablu</t>
  </si>
  <si>
    <t>92232000-6</t>
  </si>
  <si>
    <t>Servicii de intretinere domeniu WEB</t>
  </si>
  <si>
    <t>50312600-1</t>
  </si>
  <si>
    <t>79710000-1</t>
  </si>
  <si>
    <t xml:space="preserve">            APROB,</t>
  </si>
  <si>
    <t xml:space="preserve"> Achiziții directe cu încheiere de contract</t>
  </si>
  <si>
    <t>50112200-5</t>
  </si>
  <si>
    <t>64112000-4</t>
  </si>
  <si>
    <t>Servicii poștale de distribuire a corespondenței</t>
  </si>
  <si>
    <t>90511000-2</t>
  </si>
  <si>
    <t>Servicii de colectare a deseurilor</t>
  </si>
  <si>
    <t xml:space="preserve">Achizitii directe </t>
  </si>
  <si>
    <t>Servicii de întreținere a sistemului de securitate-efractie</t>
  </si>
  <si>
    <t>50610000-4</t>
  </si>
  <si>
    <t>64210000-1</t>
  </si>
  <si>
    <t>Servicii de publicitate</t>
  </si>
  <si>
    <t>79341000-6</t>
  </si>
  <si>
    <t>Electricitate</t>
  </si>
  <si>
    <t>09310000-5</t>
  </si>
  <si>
    <t>Servicii de inspecție tehnică a automobilelor</t>
  </si>
  <si>
    <t>71631200-2</t>
  </si>
  <si>
    <t>Servicii  pentru revizia periodica VL 10 CPI</t>
  </si>
  <si>
    <t>Servicii de inspecție tehnică auto</t>
  </si>
  <si>
    <t xml:space="preserve">     Gabriel BLIDARU</t>
  </si>
  <si>
    <t xml:space="preserve"> Obiectul contractului de achiziție publică/acordului cadru</t>
  </si>
  <si>
    <t>Anunț de intenție</t>
  </si>
  <si>
    <t>EURO</t>
  </si>
  <si>
    <t>Da/Nu</t>
  </si>
  <si>
    <t>I. CONTRACTE FURNIZARE PRODUSE</t>
  </si>
  <si>
    <t>Carburanți auto</t>
  </si>
  <si>
    <t>I.b. Finanțate din venituri proprii (PNCCF)</t>
  </si>
  <si>
    <t>09134200-9</t>
  </si>
  <si>
    <t>TOTAL CONTRACTE I</t>
  </si>
  <si>
    <t>64212000-5 64211000-8</t>
  </si>
  <si>
    <t>TOTAL CONTRACTE II</t>
  </si>
  <si>
    <t>TOTAL CONTRACTE I+II</t>
  </si>
  <si>
    <t>24951311-8</t>
  </si>
  <si>
    <t>Servicii de inchiriere imobile</t>
  </si>
  <si>
    <t>70310000-7</t>
  </si>
  <si>
    <t>ACHIZITII DIRECTE</t>
  </si>
  <si>
    <t xml:space="preserve">30192000-1         30199000-0      </t>
  </si>
  <si>
    <t>Consumabile auto</t>
  </si>
  <si>
    <t>09323000-9</t>
  </si>
  <si>
    <t>Încalzire urbana</t>
  </si>
  <si>
    <t>Apă</t>
  </si>
  <si>
    <t>41110000-3</t>
  </si>
  <si>
    <t>I.a.Finanţate din venituri proprii-activitate curenta</t>
  </si>
  <si>
    <t>TOTAL FURNIZARE PRODUSE ACTIVITATE CURENTA</t>
  </si>
  <si>
    <t>TOTAL FURNIZARE PRODUSE VENITURI PROPRII PNCCF</t>
  </si>
  <si>
    <t>I.b.Finanţate din venituri proprii-PNCCF</t>
  </si>
  <si>
    <t>II. b. Finanţate din venituri proprii-PNCCF</t>
  </si>
  <si>
    <t>I.a. Finanțate din VENITURI PROPRII-ACTIVITATE CURENTĂ</t>
  </si>
  <si>
    <t>II.a. Finanțate din VENITURI PROPRII-ACTIVITATE CURENTĂ</t>
  </si>
  <si>
    <t>II.aFinanţate din venituri proprii-activitate curenta</t>
  </si>
  <si>
    <t>Mentenanta aparate aer conditionat</t>
  </si>
  <si>
    <t>50730000-1</t>
  </si>
  <si>
    <t>Servicii transmisie de date mobile</t>
  </si>
  <si>
    <t>Servicii bancare</t>
  </si>
  <si>
    <t>66110000-4</t>
  </si>
  <si>
    <t>79417000-0</t>
  </si>
  <si>
    <t>50800000-3</t>
  </si>
  <si>
    <t>Servicii telefonie de transmisie de date mobile</t>
  </si>
  <si>
    <t>90921000-9</t>
  </si>
  <si>
    <t xml:space="preserve">Consumabile medicale </t>
  </si>
  <si>
    <t>33140000-3</t>
  </si>
  <si>
    <t>Radulescu Bianca</t>
  </si>
  <si>
    <t>Servicii  intetinere si reparatii autovehicule</t>
  </si>
  <si>
    <t>33140000-3          18424300-0</t>
  </si>
  <si>
    <t xml:space="preserve">Diverse servicii întreținere </t>
  </si>
  <si>
    <t>Servicii verificare priza de pamant</t>
  </si>
  <si>
    <t>71632000-7</t>
  </si>
  <si>
    <t>33760000-5</t>
  </si>
  <si>
    <t>Servicii inchiriere aparate purificare/filtrare apa</t>
  </si>
  <si>
    <t>51514110-2</t>
  </si>
  <si>
    <t>Prosoape dispenser</t>
  </si>
  <si>
    <t>Echipament de arhivare</t>
  </si>
  <si>
    <t>30191100-5</t>
  </si>
  <si>
    <t>Servicii de asistența soft contabilitate</t>
  </si>
  <si>
    <t>Servicii de actualizare/întreținere software contabilitate</t>
  </si>
  <si>
    <t>Servicii de monitorizare sisteme de alarmă antiefractie si incendiu</t>
  </si>
  <si>
    <t xml:space="preserve">Servicii dezinfectie și dezinsecție  </t>
  </si>
  <si>
    <t>20.01.01</t>
  </si>
  <si>
    <t>TOTAL 20.01.01</t>
  </si>
  <si>
    <t>20.01.03</t>
  </si>
  <si>
    <t>TOTAL 20.01.03</t>
  </si>
  <si>
    <t>20.01.04</t>
  </si>
  <si>
    <t>TOTAL 20.01.04</t>
  </si>
  <si>
    <t>20.01.05</t>
  </si>
  <si>
    <t>20.01.08</t>
  </si>
  <si>
    <t>TOTAL 20.01.08</t>
  </si>
  <si>
    <t>20.01.09</t>
  </si>
  <si>
    <t>TOTAL 20.01.09</t>
  </si>
  <si>
    <t>20.01.30</t>
  </si>
  <si>
    <t>TOTAL 20.01.30</t>
  </si>
  <si>
    <t>20.05.30</t>
  </si>
  <si>
    <t>TOTAL 20.05.30</t>
  </si>
  <si>
    <t>20.14</t>
  </si>
  <si>
    <t>Servicii  in domeniul  SU</t>
  </si>
  <si>
    <t>TOTAL 20.14</t>
  </si>
  <si>
    <t>20.30.01</t>
  </si>
  <si>
    <t>TOTAL 20.30.01</t>
  </si>
  <si>
    <t>20.30.03</t>
  </si>
  <si>
    <t>TOTAL 20.30.03</t>
  </si>
  <si>
    <t>20.30.04</t>
  </si>
  <si>
    <t>TOTAL 20.30.04</t>
  </si>
  <si>
    <t>20.30.30</t>
  </si>
  <si>
    <t>TOTAL 20.30.30</t>
  </si>
  <si>
    <t>TOTAL VENITURI PROPRII ACTIVITATE CURENTA</t>
  </si>
  <si>
    <t>I.Finanţate din venituri proprii-activitate curenta</t>
  </si>
  <si>
    <t>II.Finanţate din venituri proprii-PNCCF</t>
  </si>
  <si>
    <t>TOTAL 20.01.05</t>
  </si>
  <si>
    <t>TOTAL VENITURI PROPRII PNCCF</t>
  </si>
  <si>
    <t>Servicii  in domeniul  SSM</t>
  </si>
  <si>
    <t>Servicii  in domeniul SU</t>
  </si>
  <si>
    <t>contr subsecvent</t>
  </si>
  <si>
    <t xml:space="preserve">TOTAL </t>
  </si>
  <si>
    <t>Servicii de curierat</t>
  </si>
  <si>
    <t xml:space="preserve"> 64120000-3</t>
  </si>
  <si>
    <t>Aparat aer conditionat</t>
  </si>
  <si>
    <t>39717200-3</t>
  </si>
  <si>
    <t>pe alineate bugetare</t>
  </si>
  <si>
    <t>79711000-1</t>
  </si>
  <si>
    <t>79713000-5 79710000-4</t>
  </si>
  <si>
    <t>ANEXA  LA PROGRAMUL ANUAL AL ACHIZIŢIILOR PUBLICE  2022</t>
  </si>
  <si>
    <t>Mobilier birou</t>
  </si>
  <si>
    <t>39113000-7</t>
  </si>
  <si>
    <t>Servicii pregatire profesionala</t>
  </si>
  <si>
    <t>80530000-8</t>
  </si>
  <si>
    <t>Întocmit,</t>
  </si>
  <si>
    <t>Responsabil achiziții publice-Radulescu Bianca</t>
  </si>
  <si>
    <t>Servicii de evaluare risc securitate fizică</t>
  </si>
  <si>
    <t>71313410-2</t>
  </si>
  <si>
    <t xml:space="preserve"> 64211000-8</t>
  </si>
  <si>
    <t xml:space="preserve">Servicii de telefonie fixă </t>
  </si>
  <si>
    <t>Servicii  de transmisie de date mobile</t>
  </si>
  <si>
    <t>Servicii consultanta gestiune financiara</t>
  </si>
  <si>
    <t>79412000-5</t>
  </si>
  <si>
    <t>Servicii de consultanta (institutii publice)</t>
  </si>
  <si>
    <t>OFICIUL DE CADASTRU SI PUBLICITATE IMOBILIARA VALCEA</t>
  </si>
  <si>
    <t>ANEXA nr. 1 LA PROGRAMUL ANUAL AL ACHIZIŢIILOR PUBLICE 2022</t>
  </si>
  <si>
    <t xml:space="preserve">TOTAL FURNIZARE PRODUSE I: FURNIZARE </t>
  </si>
  <si>
    <t>Servicii in domeniul SSM si SU</t>
  </si>
  <si>
    <t>Servicii intretinere si reparatii autovehicule</t>
  </si>
  <si>
    <t xml:space="preserve">Servicii dezinfectie și dezinsecție </t>
  </si>
  <si>
    <t>TOTAL ACHIZIȚII SERVICII II a(activitate curentă):</t>
  </si>
  <si>
    <t>Servicii reparatie /revizie VL 10 CPI</t>
  </si>
  <si>
    <t>TOTAL ACHIZIȚII SERVICII IIb (venituri proprii PNCCF):</t>
  </si>
  <si>
    <t>TOTAL ACHIZIȚII I + II</t>
  </si>
  <si>
    <t>TOTAL FURNIZARE SERVICII II</t>
  </si>
  <si>
    <t xml:space="preserve">NOTĂ </t>
  </si>
  <si>
    <t>30192113-6 30125100-2</t>
  </si>
  <si>
    <t xml:space="preserve">30192000-1 30199000-0 </t>
  </si>
  <si>
    <t xml:space="preserve"> </t>
  </si>
  <si>
    <t>33140000-3 18424300-0</t>
  </si>
  <si>
    <t>Valoare estimată contract/acord cadru (fără TVA)</t>
  </si>
  <si>
    <t>Valoare estimată 2020(LEI/fără TVA)</t>
  </si>
  <si>
    <t>Data estimată pentru iniţierea procedurii</t>
  </si>
  <si>
    <t xml:space="preserve">Data estimată pentru atribuirea contractului </t>
  </si>
  <si>
    <t>licitație deschisa-Contracte subsecvente în baza Acord cadru centralizat incheiat de ONAC</t>
  </si>
  <si>
    <t>licitație deschisa-Contracte subsecvente în baza Acord cadru centralizat nr.1562/CN/08.02.2021 incheiat de ONAC</t>
  </si>
  <si>
    <t>TOTAL CONTRACTE I. a. FURNIZARE PRODUSE (buget de stat)</t>
  </si>
  <si>
    <t>licitație deschisa-Contracte subsecvente în baza Acord cadru centralizat nr.2722/CN/28.10.2019 incheiat de ONAC</t>
  </si>
  <si>
    <t>TOTAL CONTRACTE I. b. FURNIZARE PRODUSE (venituri proprii)</t>
  </si>
  <si>
    <t>licitatie deschisa-Contracte subsecvente în baza Acord cadru incheiat de OCPI Valcea pe 48 luni</t>
  </si>
  <si>
    <t>TOTAL CONTRACTE II. a. FURNIZARE SERVICII VENITURI PROPRII ACTIVITATE CURENTA</t>
  </si>
  <si>
    <t xml:space="preserve"> ANEXA nr. 2 la PROGRAMUL ANUAL AL ACHIZIŢIILOR PUBLICE - 2022</t>
  </si>
  <si>
    <t xml:space="preserve"> CONTRACTE SUBSECVENTE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</si>
</sst>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\ ###\ ##0"/>
  </numFmts>
  <fonts count="2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rgb="FF000000"/>
      <name val="Arial"/>
      <family val="2"/>
    </font>
    <font>
      <b/>
      <sz val="12"/>
      <color rgb="FFFF0000"/>
      <name val="Arial"/>
      <family val="2"/>
    </font>
    <font>
      <sz val="10"/>
      <name val="Arial"/>
      <family val="2"/>
    </font>
    <font>
      <b/>
      <sz val="16"/>
      <color rgb="FFFF000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4"/>
      <color rgb="FFFF000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name val="Arial"/>
      <family val="2"/>
    </font>
    <font>
      <sz val="11"/>
      <color rgb="FFFF0000"/>
      <name val="Calibri"/>
      <family val="2"/>
      <scheme val="minor"/>
    </font>
    <font>
      <sz val="10"/>
      <color rgb="FF000000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11" fillId="0" borderId="0"/>
    <xf numFmtId="0" fontId="4" fillId="0" borderId="0"/>
  </cellStyleXfs>
  <cellXfs count="33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49" fontId="6" fillId="4" borderId="13" xfId="1" applyNumberFormat="1" applyFont="1" applyFill="1" applyBorder="1" applyAlignment="1">
      <alignment horizontal="center" vertical="center" wrapText="1"/>
    </xf>
    <xf numFmtId="49" fontId="6" fillId="4" borderId="17" xfId="1" applyNumberFormat="1" applyFont="1" applyFill="1" applyBorder="1" applyAlignment="1">
      <alignment horizontal="center" vertical="center" wrapText="1"/>
    </xf>
    <xf numFmtId="0" fontId="6" fillId="3" borderId="19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49" fontId="6" fillId="3" borderId="3" xfId="1" applyNumberFormat="1" applyFont="1" applyFill="1" applyBorder="1" applyAlignment="1">
      <alignment horizontal="center" vertical="center" wrapText="1"/>
    </xf>
    <xf numFmtId="49" fontId="6" fillId="3" borderId="20" xfId="1" applyNumberFormat="1" applyFont="1" applyFill="1" applyBorder="1" applyAlignment="1">
      <alignment horizontal="center" vertical="center" wrapText="1"/>
    </xf>
    <xf numFmtId="0" fontId="8" fillId="4" borderId="23" xfId="1" applyFont="1" applyFill="1" applyBorder="1" applyAlignment="1">
      <alignment horizontal="left" vertical="center"/>
    </xf>
    <xf numFmtId="0" fontId="8" fillId="4" borderId="0" xfId="1" applyFont="1" applyFill="1" applyBorder="1" applyAlignment="1">
      <alignment horizontal="left" vertical="center"/>
    </xf>
    <xf numFmtId="0" fontId="8" fillId="4" borderId="24" xfId="1" applyFont="1" applyFill="1" applyBorder="1" applyAlignment="1">
      <alignment horizontal="left" vertical="center"/>
    </xf>
    <xf numFmtId="0" fontId="4" fillId="3" borderId="6" xfId="1" applyFont="1" applyFill="1" applyBorder="1" applyAlignment="1">
      <alignment horizontal="center" vertical="center"/>
    </xf>
    <xf numFmtId="49" fontId="4" fillId="3" borderId="6" xfId="0" applyNumberFormat="1" applyFont="1" applyFill="1" applyBorder="1" applyAlignment="1">
      <alignment horizontal="center" vertical="center" wrapText="1"/>
    </xf>
    <xf numFmtId="49" fontId="4" fillId="3" borderId="9" xfId="0" applyNumberFormat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left" vertical="center" wrapText="1"/>
    </xf>
    <xf numFmtId="0" fontId="4" fillId="0" borderId="6" xfId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vertical="center" wrapText="1"/>
    </xf>
    <xf numFmtId="0" fontId="4" fillId="3" borderId="6" xfId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4" fillId="0" borderId="6" xfId="1" applyFont="1" applyFill="1" applyBorder="1" applyAlignment="1">
      <alignment horizontal="left" vertical="center" wrapText="1"/>
    </xf>
    <xf numFmtId="0" fontId="4" fillId="0" borderId="6" xfId="1" applyFont="1" applyFill="1" applyBorder="1" applyAlignment="1">
      <alignment horizontal="center" vertical="center"/>
    </xf>
    <xf numFmtId="49" fontId="6" fillId="0" borderId="6" xfId="1" applyNumberFormat="1" applyFont="1" applyFill="1" applyBorder="1" applyAlignment="1">
      <alignment horizontal="center" vertical="center" wrapText="1"/>
    </xf>
    <xf numFmtId="0" fontId="0" fillId="3" borderId="0" xfId="0" applyFill="1"/>
    <xf numFmtId="0" fontId="0" fillId="0" borderId="0" xfId="0" applyBorder="1"/>
    <xf numFmtId="4" fontId="1" fillId="0" borderId="0" xfId="0" applyNumberFormat="1" applyFont="1"/>
    <xf numFmtId="4" fontId="6" fillId="4" borderId="13" xfId="1" applyNumberFormat="1" applyFont="1" applyFill="1" applyBorder="1" applyAlignment="1">
      <alignment horizontal="center" vertical="center" wrapText="1"/>
    </xf>
    <xf numFmtId="4" fontId="6" fillId="4" borderId="16" xfId="1" applyNumberFormat="1" applyFont="1" applyFill="1" applyBorder="1" applyAlignment="1">
      <alignment horizontal="center" vertical="center" wrapText="1"/>
    </xf>
    <xf numFmtId="4" fontId="6" fillId="3" borderId="3" xfId="1" applyNumberFormat="1" applyFont="1" applyFill="1" applyBorder="1" applyAlignment="1">
      <alignment horizontal="center" vertical="center" wrapText="1"/>
    </xf>
    <xf numFmtId="4" fontId="8" fillId="4" borderId="0" xfId="1" applyNumberFormat="1" applyFont="1" applyFill="1" applyBorder="1" applyAlignment="1">
      <alignment horizontal="left" vertical="center"/>
    </xf>
    <xf numFmtId="4" fontId="4" fillId="3" borderId="6" xfId="1" applyNumberFormat="1" applyFont="1" applyFill="1" applyBorder="1" applyAlignment="1">
      <alignment horizontal="right" vertical="center"/>
    </xf>
    <xf numFmtId="4" fontId="4" fillId="0" borderId="6" xfId="1" applyNumberFormat="1" applyFont="1" applyFill="1" applyBorder="1" applyAlignment="1">
      <alignment horizontal="right" vertical="center"/>
    </xf>
    <xf numFmtId="4" fontId="9" fillId="0" borderId="6" xfId="1" applyNumberFormat="1" applyFont="1" applyFill="1" applyBorder="1" applyAlignment="1">
      <alignment horizontal="right" vertical="center" wrapText="1"/>
    </xf>
    <xf numFmtId="4" fontId="0" fillId="0" borderId="0" xfId="0" applyNumberFormat="1" applyAlignment="1">
      <alignment horizontal="left" vertical="center"/>
    </xf>
    <xf numFmtId="4" fontId="6" fillId="0" borderId="0" xfId="0" applyNumberFormat="1" applyFont="1" applyFill="1" applyBorder="1" applyAlignment="1">
      <alignment horizontal="left" vertical="center" wrapText="1"/>
    </xf>
    <xf numFmtId="4" fontId="0" fillId="0" borderId="0" xfId="0" applyNumberFormat="1"/>
    <xf numFmtId="0" fontId="4" fillId="3" borderId="6" xfId="0" applyFont="1" applyFill="1" applyBorder="1" applyAlignment="1">
      <alignment horizontal="left" vertical="center" wrapText="1"/>
    </xf>
    <xf numFmtId="49" fontId="4" fillId="0" borderId="17" xfId="1" applyNumberFormat="1" applyFont="1" applyFill="1" applyBorder="1" applyAlignment="1">
      <alignment horizontal="center" vertical="center" wrapText="1"/>
    </xf>
    <xf numFmtId="49" fontId="4" fillId="0" borderId="30" xfId="1" applyNumberFormat="1" applyFont="1" applyFill="1" applyBorder="1" applyAlignment="1">
      <alignment horizontal="center" vertical="center" wrapText="1"/>
    </xf>
    <xf numFmtId="49" fontId="1" fillId="0" borderId="0" xfId="0" applyNumberFormat="1" applyFont="1"/>
    <xf numFmtId="49" fontId="8" fillId="4" borderId="0" xfId="1" applyNumberFormat="1" applyFont="1" applyFill="1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9" fillId="0" borderId="0" xfId="1" applyNumberFormat="1" applyFont="1" applyFill="1" applyBorder="1" applyAlignment="1">
      <alignment horizontal="right" vertical="center" wrapText="1"/>
    </xf>
    <xf numFmtId="49" fontId="6" fillId="0" borderId="0" xfId="0" applyNumberFormat="1" applyFont="1" applyFill="1" applyBorder="1" applyAlignment="1">
      <alignment horizontal="left" vertical="center" wrapText="1"/>
    </xf>
    <xf numFmtId="49" fontId="0" fillId="0" borderId="0" xfId="0" applyNumberFormat="1"/>
    <xf numFmtId="49" fontId="6" fillId="0" borderId="0" xfId="0" applyNumberFormat="1" applyFont="1" applyFill="1" applyBorder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vertical="center" wrapText="1"/>
    </xf>
    <xf numFmtId="0" fontId="13" fillId="0" borderId="0" xfId="0" applyFont="1"/>
    <xf numFmtId="49" fontId="13" fillId="0" borderId="0" xfId="0" applyNumberFormat="1" applyFont="1"/>
    <xf numFmtId="0" fontId="4" fillId="5" borderId="6" xfId="0" applyNumberFormat="1" applyFont="1" applyFill="1" applyBorder="1" applyAlignment="1">
      <alignment vertical="center" wrapText="1"/>
    </xf>
    <xf numFmtId="0" fontId="4" fillId="5" borderId="6" xfId="1" applyFont="1" applyFill="1" applyBorder="1" applyAlignment="1">
      <alignment horizontal="center" vertical="center" wrapText="1"/>
    </xf>
    <xf numFmtId="49" fontId="4" fillId="5" borderId="6" xfId="0" applyNumberFormat="1" applyFont="1" applyFill="1" applyBorder="1" applyAlignment="1">
      <alignment horizontal="center" vertical="center" wrapText="1"/>
    </xf>
    <xf numFmtId="49" fontId="4" fillId="5" borderId="9" xfId="0" applyNumberFormat="1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4" fillId="3" borderId="6" xfId="0" applyFont="1" applyFill="1" applyBorder="1" applyAlignment="1">
      <alignment horizontal="center" vertical="center"/>
    </xf>
    <xf numFmtId="4" fontId="6" fillId="0" borderId="6" xfId="1" applyNumberFormat="1" applyFont="1" applyFill="1" applyBorder="1" applyAlignment="1">
      <alignment horizontal="right" vertical="center"/>
    </xf>
    <xf numFmtId="0" fontId="0" fillId="3" borderId="37" xfId="0" applyFill="1" applyBorder="1"/>
    <xf numFmtId="0" fontId="4" fillId="5" borderId="6" xfId="0" applyFont="1" applyFill="1" applyBorder="1" applyAlignment="1">
      <alignment horizontal="center" vertical="center"/>
    </xf>
    <xf numFmtId="0" fontId="0" fillId="3" borderId="0" xfId="0" applyFill="1" applyBorder="1"/>
    <xf numFmtId="0" fontId="4" fillId="3" borderId="0" xfId="0" applyNumberFormat="1" applyFont="1" applyFill="1" applyBorder="1" applyAlignment="1">
      <alignment vertical="center" wrapText="1"/>
    </xf>
    <xf numFmtId="4" fontId="0" fillId="3" borderId="0" xfId="0" applyNumberFormat="1" applyFill="1"/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4" fontId="15" fillId="3" borderId="6" xfId="0" applyNumberFormat="1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49" fontId="1" fillId="3" borderId="10" xfId="0" applyNumberFormat="1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 wrapText="1"/>
    </xf>
    <xf numFmtId="4" fontId="13" fillId="4" borderId="27" xfId="0" applyNumberFormat="1" applyFont="1" applyFill="1" applyBorder="1"/>
    <xf numFmtId="0" fontId="16" fillId="6" borderId="4" xfId="0" applyFont="1" applyFill="1" applyBorder="1"/>
    <xf numFmtId="0" fontId="16" fillId="6" borderId="22" xfId="0" applyFont="1" applyFill="1" applyBorder="1"/>
    <xf numFmtId="0" fontId="5" fillId="0" borderId="0" xfId="1" applyFont="1" applyFill="1" applyBorder="1" applyAlignment="1">
      <alignment horizontal="center" vertical="center" wrapText="1"/>
    </xf>
    <xf numFmtId="0" fontId="0" fillId="0" borderId="0" xfId="0" applyFont="1"/>
    <xf numFmtId="49" fontId="17" fillId="0" borderId="0" xfId="0" applyNumberFormat="1" applyFont="1"/>
    <xf numFmtId="0" fontId="17" fillId="0" borderId="0" xfId="0" applyFont="1"/>
    <xf numFmtId="4" fontId="15" fillId="3" borderId="6" xfId="0" applyNumberFormat="1" applyFont="1" applyFill="1" applyBorder="1" applyAlignment="1">
      <alignment vertical="center"/>
    </xf>
    <xf numFmtId="4" fontId="12" fillId="4" borderId="27" xfId="0" applyNumberFormat="1" applyFont="1" applyFill="1" applyBorder="1" applyAlignment="1"/>
    <xf numFmtId="4" fontId="12" fillId="6" borderId="38" xfId="0" applyNumberFormat="1" applyFont="1" applyFill="1" applyBorder="1"/>
    <xf numFmtId="4" fontId="12" fillId="4" borderId="27" xfId="0" applyNumberFormat="1" applyFont="1" applyFill="1" applyBorder="1"/>
    <xf numFmtId="0" fontId="4" fillId="0" borderId="35" xfId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/>
    </xf>
    <xf numFmtId="0" fontId="4" fillId="0" borderId="6" xfId="0" applyFont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5" borderId="6" xfId="0" applyFont="1" applyFill="1" applyBorder="1" applyAlignment="1">
      <alignment wrapText="1"/>
    </xf>
    <xf numFmtId="0" fontId="4" fillId="5" borderId="6" xfId="0" applyFont="1" applyFill="1" applyBorder="1" applyAlignment="1">
      <alignment horizontal="center"/>
    </xf>
    <xf numFmtId="0" fontId="4" fillId="3" borderId="6" xfId="1" applyFont="1" applyFill="1" applyBorder="1" applyAlignment="1">
      <alignment horizontal="left" vertical="center"/>
    </xf>
    <xf numFmtId="4" fontId="4" fillId="3" borderId="6" xfId="1" applyNumberFormat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right" vertical="center"/>
    </xf>
    <xf numFmtId="0" fontId="4" fillId="3" borderId="6" xfId="1" applyFont="1" applyFill="1" applyBorder="1" applyAlignment="1">
      <alignment horizontal="right" vertical="center"/>
    </xf>
    <xf numFmtId="49" fontId="4" fillId="5" borderId="36" xfId="0" applyNumberFormat="1" applyFont="1" applyFill="1" applyBorder="1" applyAlignment="1">
      <alignment horizontal="center" vertical="center" wrapText="1"/>
    </xf>
    <xf numFmtId="0" fontId="4" fillId="5" borderId="35" xfId="0" applyNumberFormat="1" applyFont="1" applyFill="1" applyBorder="1" applyAlignment="1">
      <alignment vertical="center" wrapText="1"/>
    </xf>
    <xf numFmtId="0" fontId="4" fillId="5" borderId="35" xfId="1" applyFont="1" applyFill="1" applyBorder="1" applyAlignment="1">
      <alignment horizontal="center" vertical="center" wrapText="1"/>
    </xf>
    <xf numFmtId="49" fontId="4" fillId="3" borderId="26" xfId="0" applyNumberFormat="1" applyFont="1" applyFill="1" applyBorder="1" applyAlignment="1">
      <alignment horizontal="center" vertical="center" wrapText="1"/>
    </xf>
    <xf numFmtId="0" fontId="4" fillId="5" borderId="31" xfId="1" applyFont="1" applyFill="1" applyBorder="1" applyAlignment="1">
      <alignment horizontal="center" vertical="center" wrapText="1"/>
    </xf>
    <xf numFmtId="49" fontId="4" fillId="5" borderId="31" xfId="0" applyNumberFormat="1" applyFont="1" applyFill="1" applyBorder="1" applyAlignment="1">
      <alignment horizontal="center" vertical="center" wrapText="1"/>
    </xf>
    <xf numFmtId="0" fontId="4" fillId="5" borderId="31" xfId="0" applyNumberFormat="1" applyFont="1" applyFill="1" applyBorder="1" applyAlignment="1">
      <alignment vertical="center" wrapText="1"/>
    </xf>
    <xf numFmtId="0" fontId="4" fillId="5" borderId="27" xfId="1" applyFont="1" applyFill="1" applyBorder="1" applyAlignment="1">
      <alignment horizontal="center" vertical="center" wrapText="1"/>
    </xf>
    <xf numFmtId="49" fontId="4" fillId="5" borderId="32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wrapText="1"/>
    </xf>
    <xf numFmtId="164" fontId="10" fillId="0" borderId="20" xfId="1" applyNumberFormat="1" applyFont="1" applyFill="1" applyBorder="1" applyAlignment="1">
      <alignment horizontal="center" vertical="center" wrapText="1"/>
    </xf>
    <xf numFmtId="49" fontId="4" fillId="3" borderId="36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/>
    </xf>
    <xf numFmtId="49" fontId="6" fillId="3" borderId="9" xfId="1" applyNumberFormat="1" applyFont="1" applyFill="1" applyBorder="1" applyAlignment="1">
      <alignment horizontal="center" vertical="center" wrapText="1"/>
    </xf>
    <xf numFmtId="0" fontId="18" fillId="3" borderId="27" xfId="0" applyFont="1" applyFill="1" applyBorder="1" applyAlignment="1">
      <alignment horizontal="left" vertical="center" wrapText="1"/>
    </xf>
    <xf numFmtId="0" fontId="18" fillId="3" borderId="31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3" borderId="27" xfId="1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wrapText="1"/>
    </xf>
    <xf numFmtId="0" fontId="5" fillId="0" borderId="0" xfId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19" fillId="3" borderId="0" xfId="0" applyFont="1" applyFill="1"/>
    <xf numFmtId="49" fontId="4" fillId="5" borderId="27" xfId="1" applyNumberFormat="1" applyFont="1" applyFill="1" applyBorder="1" applyAlignment="1">
      <alignment horizontal="center" vertical="center" wrapText="1"/>
    </xf>
    <xf numFmtId="0" fontId="1" fillId="5" borderId="6" xfId="0" applyNumberFormat="1" applyFont="1" applyFill="1" applyBorder="1" applyAlignment="1">
      <alignment vertical="center" wrapText="1"/>
    </xf>
    <xf numFmtId="0" fontId="1" fillId="5" borderId="6" xfId="1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6" xfId="0" applyNumberFormat="1" applyFont="1" applyFill="1" applyBorder="1" applyAlignment="1">
      <alignment vertical="center" wrapText="1"/>
    </xf>
    <xf numFmtId="0" fontId="1" fillId="3" borderId="6" xfId="1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left" vertical="center"/>
    </xf>
    <xf numFmtId="0" fontId="1" fillId="3" borderId="6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1" fillId="5" borderId="6" xfId="0" applyFont="1" applyFill="1" applyBorder="1" applyAlignment="1">
      <alignment vertical="center" wrapText="1"/>
    </xf>
    <xf numFmtId="0" fontId="1" fillId="5" borderId="27" xfId="0" applyFont="1" applyFill="1" applyBorder="1" applyAlignment="1">
      <alignment horizontal="left" vertical="center" wrapText="1"/>
    </xf>
    <xf numFmtId="49" fontId="1" fillId="5" borderId="6" xfId="1" applyNumberFormat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49" fontId="6" fillId="4" borderId="13" xfId="1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8" fillId="4" borderId="6" xfId="1" applyFont="1" applyFill="1" applyBorder="1" applyAlignment="1">
      <alignment horizontal="left" vertical="center"/>
    </xf>
    <xf numFmtId="49" fontId="18" fillId="4" borderId="6" xfId="1" applyNumberFormat="1" applyFont="1" applyFill="1" applyBorder="1" applyAlignment="1">
      <alignment horizontal="left" vertical="center"/>
    </xf>
    <xf numFmtId="0" fontId="8" fillId="4" borderId="27" xfId="1" applyFont="1" applyFill="1" applyBorder="1" applyAlignment="1">
      <alignment horizontal="left" vertical="center"/>
    </xf>
    <xf numFmtId="4" fontId="8" fillId="4" borderId="27" xfId="1" applyNumberFormat="1" applyFont="1" applyFill="1" applyBorder="1" applyAlignment="1">
      <alignment horizontal="left" vertical="center"/>
    </xf>
    <xf numFmtId="49" fontId="8" fillId="4" borderId="27" xfId="1" applyNumberFormat="1" applyFont="1" applyFill="1" applyBorder="1" applyAlignment="1">
      <alignment horizontal="left" vertical="center"/>
    </xf>
    <xf numFmtId="0" fontId="4" fillId="3" borderId="35" xfId="1" applyFont="1" applyFill="1" applyBorder="1" applyAlignment="1">
      <alignment horizontal="center" vertical="center" wrapText="1"/>
    </xf>
    <xf numFmtId="4" fontId="4" fillId="3" borderId="35" xfId="1" applyNumberFormat="1" applyFont="1" applyFill="1" applyBorder="1" applyAlignment="1">
      <alignment horizontal="right" vertical="center"/>
    </xf>
    <xf numFmtId="49" fontId="4" fillId="3" borderId="35" xfId="0" applyNumberFormat="1" applyFont="1" applyFill="1" applyBorder="1" applyAlignment="1">
      <alignment horizontal="center" vertical="center" wrapText="1"/>
    </xf>
    <xf numFmtId="0" fontId="8" fillId="4" borderId="9" xfId="1" applyFont="1" applyFill="1" applyBorder="1" applyAlignment="1">
      <alignment horizontal="left" vertical="center"/>
    </xf>
    <xf numFmtId="4" fontId="8" fillId="4" borderId="10" xfId="1" applyNumberFormat="1" applyFont="1" applyFill="1" applyBorder="1" applyAlignment="1">
      <alignment horizontal="left" vertical="center"/>
    </xf>
    <xf numFmtId="49" fontId="8" fillId="4" borderId="10" xfId="1" applyNumberFormat="1" applyFont="1" applyFill="1" applyBorder="1" applyAlignment="1">
      <alignment horizontal="left" vertical="center"/>
    </xf>
    <xf numFmtId="0" fontId="8" fillId="4" borderId="11" xfId="1" applyFont="1" applyFill="1" applyBorder="1" applyAlignment="1">
      <alignment horizontal="left" vertical="center"/>
    </xf>
    <xf numFmtId="49" fontId="6" fillId="3" borderId="6" xfId="1" applyNumberFormat="1" applyFont="1" applyFill="1" applyBorder="1" applyAlignment="1">
      <alignment horizontal="left" vertical="center"/>
    </xf>
    <xf numFmtId="49" fontId="4" fillId="3" borderId="6" xfId="1" applyNumberFormat="1" applyFont="1" applyFill="1" applyBorder="1" applyAlignment="1">
      <alignment horizontal="left" vertical="center"/>
    </xf>
    <xf numFmtId="49" fontId="4" fillId="3" borderId="6" xfId="1" applyNumberFormat="1" applyFont="1" applyFill="1" applyBorder="1" applyAlignment="1">
      <alignment horizontal="left" vertical="center" wrapText="1"/>
    </xf>
    <xf numFmtId="0" fontId="6" fillId="0" borderId="6" xfId="1" applyFont="1" applyFill="1" applyBorder="1" applyAlignment="1">
      <alignment horizontal="left" vertical="center" wrapText="1"/>
    </xf>
    <xf numFmtId="0" fontId="18" fillId="4" borderId="6" xfId="1" applyFont="1" applyFill="1" applyBorder="1" applyAlignment="1">
      <alignment horizontal="left" vertical="center"/>
    </xf>
    <xf numFmtId="0" fontId="18" fillId="4" borderId="9" xfId="1" applyFont="1" applyFill="1" applyBorder="1" applyAlignment="1">
      <alignment horizontal="left" vertical="center"/>
    </xf>
    <xf numFmtId="4" fontId="18" fillId="4" borderId="10" xfId="1" applyNumberFormat="1" applyFont="1" applyFill="1" applyBorder="1" applyAlignment="1">
      <alignment horizontal="left" vertical="center"/>
    </xf>
    <xf numFmtId="49" fontId="18" fillId="4" borderId="10" xfId="1" applyNumberFormat="1" applyFont="1" applyFill="1" applyBorder="1" applyAlignment="1">
      <alignment horizontal="left" vertical="center"/>
    </xf>
    <xf numFmtId="0" fontId="18" fillId="4" borderId="11" xfId="1" applyFont="1" applyFill="1" applyBorder="1" applyAlignment="1">
      <alignment horizontal="left" vertical="center"/>
    </xf>
    <xf numFmtId="0" fontId="6" fillId="3" borderId="6" xfId="1" applyFont="1" applyFill="1" applyBorder="1" applyAlignment="1">
      <alignment horizontal="left" vertical="center"/>
    </xf>
    <xf numFmtId="4" fontId="6" fillId="3" borderId="6" xfId="1" applyNumberFormat="1" applyFont="1" applyFill="1" applyBorder="1" applyAlignment="1">
      <alignment horizontal="right" vertical="center"/>
    </xf>
    <xf numFmtId="49" fontId="4" fillId="3" borderId="6" xfId="1" applyNumberFormat="1" applyFont="1" applyFill="1" applyBorder="1" applyAlignment="1">
      <alignment vertical="center"/>
    </xf>
    <xf numFmtId="49" fontId="4" fillId="3" borderId="6" xfId="0" applyNumberFormat="1" applyFont="1" applyFill="1" applyBorder="1" applyAlignment="1">
      <alignment horizontal="left" vertical="center" wrapText="1"/>
    </xf>
    <xf numFmtId="49" fontId="0" fillId="0" borderId="6" xfId="0" applyNumberFormat="1" applyBorder="1"/>
    <xf numFmtId="0" fontId="6" fillId="0" borderId="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8" fillId="4" borderId="27" xfId="1" applyFont="1" applyFill="1" applyBorder="1" applyAlignment="1">
      <alignment horizontal="center" vertical="center"/>
    </xf>
    <xf numFmtId="0" fontId="8" fillId="4" borderId="10" xfId="1" applyFont="1" applyFill="1" applyBorder="1" applyAlignment="1">
      <alignment horizontal="center" vertical="center"/>
    </xf>
    <xf numFmtId="0" fontId="18" fillId="4" borderId="10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8" fillId="4" borderId="0" xfId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1" fillId="3" borderId="6" xfId="1" applyFont="1" applyFill="1" applyBorder="1" applyAlignment="1">
      <alignment horizontal="left" vertical="center" wrapText="1"/>
    </xf>
    <xf numFmtId="0" fontId="8" fillId="3" borderId="6" xfId="1" applyFont="1" applyFill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4" fontId="4" fillId="2" borderId="6" xfId="0" applyNumberFormat="1" applyFont="1" applyFill="1" applyBorder="1" applyAlignment="1">
      <alignment horizontal="right" vertical="center"/>
    </xf>
    <xf numFmtId="4" fontId="6" fillId="3" borderId="35" xfId="0" applyNumberFormat="1" applyFont="1" applyFill="1" applyBorder="1" applyAlignment="1">
      <alignment horizontal="center" vertical="center"/>
    </xf>
    <xf numFmtId="4" fontId="6" fillId="3" borderId="6" xfId="0" applyNumberFormat="1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49" fontId="4" fillId="3" borderId="10" xfId="0" applyNumberFormat="1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2" borderId="6" xfId="0" applyFont="1" applyFill="1" applyBorder="1"/>
    <xf numFmtId="0" fontId="4" fillId="2" borderId="0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 wrapText="1"/>
    </xf>
    <xf numFmtId="4" fontId="12" fillId="0" borderId="17" xfId="1" applyNumberFormat="1" applyFont="1" applyFill="1" applyBorder="1" applyAlignment="1">
      <alignment horizontal="right" vertical="center" wrapText="1"/>
    </xf>
    <xf numFmtId="0" fontId="8" fillId="3" borderId="8" xfId="1" applyFont="1" applyFill="1" applyBorder="1" applyAlignment="1">
      <alignment horizontal="left" vertical="center"/>
    </xf>
    <xf numFmtId="0" fontId="8" fillId="4" borderId="43" xfId="1" applyFont="1" applyFill="1" applyBorder="1" applyAlignment="1">
      <alignment horizontal="left" vertical="center"/>
    </xf>
    <xf numFmtId="0" fontId="8" fillId="4" borderId="33" xfId="1" applyFont="1" applyFill="1" applyBorder="1" applyAlignment="1">
      <alignment horizontal="left" vertical="center"/>
    </xf>
    <xf numFmtId="0" fontId="4" fillId="3" borderId="35" xfId="0" applyNumberFormat="1" applyFont="1" applyFill="1" applyBorder="1" applyAlignment="1">
      <alignment vertical="center" wrapText="1"/>
    </xf>
    <xf numFmtId="0" fontId="8" fillId="4" borderId="44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49" fontId="4" fillId="3" borderId="0" xfId="0" applyNumberFormat="1" applyFont="1" applyFill="1" applyBorder="1" applyAlignment="1">
      <alignment horizontal="center" vertical="center" wrapText="1"/>
    </xf>
    <xf numFmtId="4" fontId="12" fillId="0" borderId="45" xfId="1" applyNumberFormat="1" applyFont="1" applyFill="1" applyBorder="1" applyAlignment="1">
      <alignment horizontal="right" vertical="center" wrapText="1"/>
    </xf>
    <xf numFmtId="164" fontId="10" fillId="0" borderId="46" xfId="1" applyNumberFormat="1" applyFont="1" applyFill="1" applyBorder="1" applyAlignment="1">
      <alignment horizontal="center" vertical="center" wrapText="1"/>
    </xf>
    <xf numFmtId="164" fontId="10" fillId="0" borderId="5" xfId="1" applyNumberFormat="1" applyFont="1" applyFill="1" applyBorder="1" applyAlignment="1">
      <alignment horizontal="center" vertical="center" wrapText="1"/>
    </xf>
    <xf numFmtId="4" fontId="8" fillId="4" borderId="28" xfId="1" applyNumberFormat="1" applyFont="1" applyFill="1" applyBorder="1" applyAlignment="1">
      <alignment horizontal="right" vertical="center" wrapText="1"/>
    </xf>
    <xf numFmtId="164" fontId="8" fillId="4" borderId="29" xfId="1" applyNumberFormat="1" applyFont="1" applyFill="1" applyBorder="1" applyAlignment="1">
      <alignment horizontal="center" vertical="center" wrapText="1"/>
    </xf>
    <xf numFmtId="164" fontId="8" fillId="4" borderId="4" xfId="1" applyNumberFormat="1" applyFont="1" applyFill="1" applyBorder="1" applyAlignment="1">
      <alignment horizontal="center" vertical="center" wrapText="1"/>
    </xf>
    <xf numFmtId="0" fontId="0" fillId="4" borderId="22" xfId="0" applyFill="1" applyBorder="1" applyAlignment="1">
      <alignment vertical="center"/>
    </xf>
    <xf numFmtId="0" fontId="8" fillId="4" borderId="40" xfId="1" applyFont="1" applyFill="1" applyBorder="1" applyAlignment="1">
      <alignment horizontal="left" vertical="center"/>
    </xf>
    <xf numFmtId="0" fontId="8" fillId="4" borderId="41" xfId="0" applyFont="1" applyFill="1" applyBorder="1" applyAlignment="1">
      <alignment horizontal="left" vertical="center" wrapText="1"/>
    </xf>
    <xf numFmtId="49" fontId="4" fillId="4" borderId="47" xfId="0" applyNumberFormat="1" applyFont="1" applyFill="1" applyBorder="1" applyAlignment="1">
      <alignment horizontal="center" vertical="center" wrapText="1"/>
    </xf>
    <xf numFmtId="0" fontId="20" fillId="0" borderId="0" xfId="0" applyFont="1"/>
    <xf numFmtId="4" fontId="4" fillId="0" borderId="35" xfId="1" applyNumberFormat="1" applyFont="1" applyFill="1" applyBorder="1" applyAlignment="1">
      <alignment horizontal="right" vertical="center"/>
    </xf>
    <xf numFmtId="4" fontId="18" fillId="4" borderId="0" xfId="1" applyNumberFormat="1" applyFont="1" applyFill="1" applyBorder="1" applyAlignment="1">
      <alignment horizontal="left" vertical="center"/>
    </xf>
    <xf numFmtId="4" fontId="4" fillId="3" borderId="6" xfId="0" applyNumberFormat="1" applyFont="1" applyFill="1" applyBorder="1" applyAlignment="1">
      <alignment horizontal="right" vertical="center" wrapText="1"/>
    </xf>
    <xf numFmtId="0" fontId="18" fillId="4" borderId="33" xfId="1" applyFont="1" applyFill="1" applyBorder="1" applyAlignment="1">
      <alignment horizontal="left" vertical="center"/>
    </xf>
    <xf numFmtId="4" fontId="18" fillId="4" borderId="4" xfId="0" applyNumberFormat="1" applyFont="1" applyFill="1" applyBorder="1" applyAlignment="1">
      <alignment horizontal="left" vertical="center"/>
    </xf>
    <xf numFmtId="4" fontId="4" fillId="5" borderId="35" xfId="1" applyNumberFormat="1" applyFont="1" applyFill="1" applyBorder="1" applyAlignment="1">
      <alignment horizontal="right" vertical="center"/>
    </xf>
    <xf numFmtId="4" fontId="4" fillId="5" borderId="6" xfId="1" applyNumberFormat="1" applyFont="1" applyFill="1" applyBorder="1" applyAlignment="1">
      <alignment horizontal="right" vertical="center"/>
    </xf>
    <xf numFmtId="4" fontId="4" fillId="5" borderId="31" xfId="1" applyNumberFormat="1" applyFont="1" applyFill="1" applyBorder="1" applyAlignment="1">
      <alignment horizontal="right" vertical="center"/>
    </xf>
    <xf numFmtId="4" fontId="9" fillId="3" borderId="6" xfId="1" applyNumberFormat="1" applyFont="1" applyFill="1" applyBorder="1" applyAlignment="1">
      <alignment horizontal="right" vertical="center" wrapText="1"/>
    </xf>
    <xf numFmtId="4" fontId="18" fillId="3" borderId="3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right" vertical="center"/>
    </xf>
    <xf numFmtId="4" fontId="4" fillId="3" borderId="6" xfId="0" applyNumberFormat="1" applyFont="1" applyFill="1" applyBorder="1" applyAlignment="1">
      <alignment horizontal="right" vertical="center"/>
    </xf>
    <xf numFmtId="4" fontId="4" fillId="5" borderId="27" xfId="0" applyNumberFormat="1" applyFont="1" applyFill="1" applyBorder="1" applyAlignment="1">
      <alignment horizontal="right" vertical="center"/>
    </xf>
    <xf numFmtId="4" fontId="9" fillId="3" borderId="35" xfId="0" applyNumberFormat="1" applyFont="1" applyFill="1" applyBorder="1" applyAlignment="1">
      <alignment horizontal="right" vertical="center"/>
    </xf>
    <xf numFmtId="17" fontId="4" fillId="3" borderId="6" xfId="0" applyNumberFormat="1" applyFont="1" applyFill="1" applyBorder="1" applyAlignment="1">
      <alignment horizontal="center" vertical="center" wrapText="1"/>
    </xf>
    <xf numFmtId="17" fontId="4" fillId="0" borderId="6" xfId="0" applyNumberFormat="1" applyFont="1" applyFill="1" applyBorder="1" applyAlignment="1">
      <alignment horizontal="center" vertical="center" wrapText="1"/>
    </xf>
    <xf numFmtId="17" fontId="1" fillId="0" borderId="6" xfId="0" applyNumberFormat="1" applyFont="1" applyBorder="1" applyAlignment="1">
      <alignment horizontal="center" vertical="center"/>
    </xf>
    <xf numFmtId="17" fontId="4" fillId="3" borderId="35" xfId="0" applyNumberFormat="1" applyFont="1" applyFill="1" applyBorder="1" applyAlignment="1">
      <alignment horizontal="center" vertical="center" wrapText="1"/>
    </xf>
    <xf numFmtId="17" fontId="4" fillId="5" borderId="35" xfId="0" applyNumberFormat="1" applyFont="1" applyFill="1" applyBorder="1" applyAlignment="1">
      <alignment horizontal="center" vertical="center" wrapText="1"/>
    </xf>
    <xf numFmtId="17" fontId="4" fillId="5" borderId="6" xfId="0" applyNumberFormat="1" applyFont="1" applyFill="1" applyBorder="1" applyAlignment="1">
      <alignment horizontal="center" vertical="center" wrapText="1"/>
    </xf>
    <xf numFmtId="17" fontId="4" fillId="5" borderId="31" xfId="0" applyNumberFormat="1" applyFont="1" applyFill="1" applyBorder="1" applyAlignment="1">
      <alignment horizontal="center" vertical="center" wrapText="1"/>
    </xf>
    <xf numFmtId="49" fontId="8" fillId="4" borderId="0" xfId="1" applyNumberFormat="1" applyFont="1" applyFill="1" applyBorder="1" applyAlignment="1">
      <alignment horizontal="center" vertical="center"/>
    </xf>
    <xf numFmtId="0" fontId="8" fillId="4" borderId="33" xfId="1" applyFont="1" applyFill="1" applyBorder="1" applyAlignment="1">
      <alignment horizontal="center" vertical="center"/>
    </xf>
    <xf numFmtId="49" fontId="8" fillId="4" borderId="28" xfId="0" applyNumberFormat="1" applyFont="1" applyFill="1" applyBorder="1" applyAlignment="1">
      <alignment horizontal="center" vertical="center" wrapText="1"/>
    </xf>
    <xf numFmtId="49" fontId="8" fillId="4" borderId="28" xfId="0" applyNumberFormat="1" applyFont="1" applyFill="1" applyBorder="1" applyAlignment="1">
      <alignment horizontal="center" vertical="center"/>
    </xf>
    <xf numFmtId="49" fontId="18" fillId="3" borderId="31" xfId="0" applyNumberFormat="1" applyFont="1" applyFill="1" applyBorder="1" applyAlignment="1">
      <alignment horizontal="center" vertical="center" wrapText="1"/>
    </xf>
    <xf numFmtId="49" fontId="18" fillId="3" borderId="31" xfId="0" applyNumberFormat="1" applyFont="1" applyFill="1" applyBorder="1" applyAlignment="1">
      <alignment horizontal="center" vertical="center"/>
    </xf>
    <xf numFmtId="17" fontId="1" fillId="5" borderId="6" xfId="0" applyNumberFormat="1" applyFont="1" applyFill="1" applyBorder="1" applyAlignment="1">
      <alignment horizontal="center" vertical="center" wrapText="1"/>
    </xf>
    <xf numFmtId="17" fontId="1" fillId="5" borderId="6" xfId="0" applyNumberFormat="1" applyFont="1" applyFill="1" applyBorder="1" applyAlignment="1">
      <alignment horizontal="center" vertical="center"/>
    </xf>
    <xf numFmtId="17" fontId="1" fillId="3" borderId="6" xfId="0" applyNumberFormat="1" applyFont="1" applyFill="1" applyBorder="1" applyAlignment="1">
      <alignment horizontal="center" vertical="center" wrapText="1"/>
    </xf>
    <xf numFmtId="17" fontId="1" fillId="3" borderId="6" xfId="0" applyNumberFormat="1" applyFont="1" applyFill="1" applyBorder="1" applyAlignment="1">
      <alignment horizontal="center" vertical="center"/>
    </xf>
    <xf numFmtId="17" fontId="1" fillId="5" borderId="27" xfId="0" applyNumberFormat="1" applyFont="1" applyFill="1" applyBorder="1" applyAlignment="1">
      <alignment horizontal="center" vertical="center" wrapText="1"/>
    </xf>
    <xf numFmtId="17" fontId="1" fillId="5" borderId="27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vertical="center"/>
    </xf>
    <xf numFmtId="49" fontId="21" fillId="0" borderId="0" xfId="1" applyNumberFormat="1" applyFont="1" applyFill="1" applyBorder="1" applyAlignment="1">
      <alignment horizontal="right" vertical="center" wrapText="1"/>
    </xf>
    <xf numFmtId="0" fontId="20" fillId="0" borderId="6" xfId="0" applyFont="1" applyBorder="1" applyAlignment="1">
      <alignment horizontal="center" vertical="center"/>
    </xf>
    <xf numFmtId="0" fontId="4" fillId="3" borderId="34" xfId="0" applyFont="1" applyFill="1" applyBorder="1" applyAlignment="1">
      <alignment horizontal="right" vertical="center" wrapText="1"/>
    </xf>
    <xf numFmtId="0" fontId="4" fillId="5" borderId="34" xfId="0" applyFont="1" applyFill="1" applyBorder="1" applyAlignment="1">
      <alignment horizontal="right" vertical="center" wrapText="1"/>
    </xf>
    <xf numFmtId="0" fontId="4" fillId="3" borderId="25" xfId="0" applyFont="1" applyFill="1" applyBorder="1" applyAlignment="1">
      <alignment horizontal="right" vertical="center" wrapText="1"/>
    </xf>
    <xf numFmtId="0" fontId="4" fillId="5" borderId="25" xfId="0" applyFont="1" applyFill="1" applyBorder="1" applyAlignment="1">
      <alignment horizontal="right" vertical="center" wrapText="1"/>
    </xf>
    <xf numFmtId="0" fontId="4" fillId="3" borderId="6" xfId="0" applyFont="1" applyFill="1" applyBorder="1" applyAlignment="1">
      <alignment horizontal="right" vertical="center" wrapText="1"/>
    </xf>
    <xf numFmtId="0" fontId="1" fillId="5" borderId="6" xfId="0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right" vertical="center"/>
    </xf>
    <xf numFmtId="17" fontId="4" fillId="3" borderId="6" xfId="1" applyNumberFormat="1" applyFont="1" applyFill="1" applyBorder="1" applyAlignment="1">
      <alignment horizontal="left" vertical="center"/>
    </xf>
    <xf numFmtId="17" fontId="4" fillId="3" borderId="6" xfId="1" applyNumberFormat="1" applyFont="1" applyFill="1" applyBorder="1" applyAlignment="1">
      <alignment vertical="center"/>
    </xf>
    <xf numFmtId="17" fontId="4" fillId="3" borderId="6" xfId="0" applyNumberFormat="1" applyFont="1" applyFill="1" applyBorder="1" applyAlignment="1">
      <alignment vertical="center" wrapText="1"/>
    </xf>
    <xf numFmtId="17" fontId="4" fillId="3" borderId="6" xfId="0" applyNumberFormat="1" applyFont="1" applyFill="1" applyBorder="1" applyAlignment="1">
      <alignment horizontal="left" vertical="center" wrapText="1"/>
    </xf>
    <xf numFmtId="17" fontId="4" fillId="0" borderId="6" xfId="0" applyNumberFormat="1" applyFont="1" applyFill="1" applyBorder="1" applyAlignment="1">
      <alignment horizontal="left" vertical="center" wrapText="1"/>
    </xf>
    <xf numFmtId="17" fontId="1" fillId="0" borderId="6" xfId="0" applyNumberFormat="1" applyFont="1" applyBorder="1" applyAlignment="1">
      <alignment horizontal="left"/>
    </xf>
    <xf numFmtId="17" fontId="1" fillId="0" borderId="6" xfId="0" applyNumberFormat="1" applyFont="1" applyBorder="1"/>
    <xf numFmtId="17" fontId="0" fillId="0" borderId="6" xfId="0" applyNumberFormat="1" applyBorder="1"/>
    <xf numFmtId="17" fontId="1" fillId="3" borderId="6" xfId="0" applyNumberFormat="1" applyFont="1" applyFill="1" applyBorder="1" applyAlignment="1">
      <alignment horizontal="left" vertical="center" wrapText="1"/>
    </xf>
    <xf numFmtId="17" fontId="1" fillId="3" borderId="6" xfId="0" applyNumberFormat="1" applyFont="1" applyFill="1" applyBorder="1" applyAlignment="1">
      <alignment horizontal="left" vertical="center"/>
    </xf>
    <xf numFmtId="0" fontId="8" fillId="4" borderId="28" xfId="0" applyFont="1" applyFill="1" applyBorder="1" applyAlignment="1">
      <alignment horizontal="center" vertical="center"/>
    </xf>
    <xf numFmtId="0" fontId="18" fillId="3" borderId="32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5" borderId="40" xfId="0" applyFont="1" applyFill="1" applyBorder="1" applyAlignment="1">
      <alignment horizontal="center" vertical="center"/>
    </xf>
    <xf numFmtId="0" fontId="1" fillId="5" borderId="27" xfId="0" applyFont="1" applyFill="1" applyBorder="1" applyAlignment="1">
      <alignment horizontal="center" vertical="center"/>
    </xf>
    <xf numFmtId="4" fontId="9" fillId="3" borderId="6" xfId="0" applyNumberFormat="1" applyFont="1" applyFill="1" applyBorder="1" applyAlignment="1">
      <alignment horizontal="right" vertic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11" xfId="0" applyFont="1" applyFill="1" applyBorder="1"/>
    <xf numFmtId="4" fontId="9" fillId="0" borderId="6" xfId="0" applyNumberFormat="1" applyFont="1" applyBorder="1"/>
    <xf numFmtId="0" fontId="8" fillId="4" borderId="44" xfId="1" applyNumberFormat="1" applyFont="1" applyFill="1" applyBorder="1" applyAlignment="1">
      <alignment horizontal="left" vertical="center" wrapText="1"/>
    </xf>
    <xf numFmtId="0" fontId="8" fillId="4" borderId="28" xfId="1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/>
    </xf>
    <xf numFmtId="0" fontId="9" fillId="0" borderId="17" xfId="1" applyNumberFormat="1" applyFont="1" applyFill="1" applyBorder="1" applyAlignment="1">
      <alignment horizontal="left" vertical="center" wrapText="1"/>
    </xf>
    <xf numFmtId="0" fontId="9" fillId="0" borderId="45" xfId="1" applyNumberFormat="1" applyFont="1" applyFill="1" applyBorder="1" applyAlignment="1">
      <alignment horizontal="left" vertical="center" wrapText="1"/>
    </xf>
    <xf numFmtId="4" fontId="6" fillId="0" borderId="0" xfId="0" applyNumberFormat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6" fillId="4" borderId="12" xfId="1" applyFont="1" applyFill="1" applyBorder="1" applyAlignment="1">
      <alignment horizontal="center" vertical="center" wrapText="1"/>
    </xf>
    <xf numFmtId="0" fontId="6" fillId="4" borderId="15" xfId="1" applyFont="1" applyFill="1" applyBorder="1" applyAlignment="1">
      <alignment horizontal="center" vertical="center" wrapText="1"/>
    </xf>
    <xf numFmtId="0" fontId="6" fillId="4" borderId="13" xfId="1" applyFont="1" applyFill="1" applyBorder="1" applyAlignment="1">
      <alignment horizontal="center" vertical="center" wrapText="1"/>
    </xf>
    <xf numFmtId="0" fontId="6" fillId="4" borderId="16" xfId="1" applyFont="1" applyFill="1" applyBorder="1" applyAlignment="1">
      <alignment horizontal="center" vertical="center" wrapText="1"/>
    </xf>
    <xf numFmtId="49" fontId="6" fillId="4" borderId="13" xfId="1" applyNumberFormat="1" applyFont="1" applyFill="1" applyBorder="1" applyAlignment="1">
      <alignment horizontal="center" vertical="center" wrapText="1"/>
    </xf>
    <xf numFmtId="49" fontId="6" fillId="4" borderId="16" xfId="1" applyNumberFormat="1" applyFont="1" applyFill="1" applyBorder="1" applyAlignment="1">
      <alignment horizontal="center" vertical="center" wrapText="1"/>
    </xf>
    <xf numFmtId="49" fontId="6" fillId="4" borderId="14" xfId="1" applyNumberFormat="1" applyFont="1" applyFill="1" applyBorder="1" applyAlignment="1">
      <alignment horizontal="center" vertical="center" wrapText="1"/>
    </xf>
    <xf numFmtId="49" fontId="6" fillId="4" borderId="18" xfId="1" applyNumberFormat="1" applyFont="1" applyFill="1" applyBorder="1" applyAlignment="1">
      <alignment horizontal="center" vertical="center" wrapText="1"/>
    </xf>
    <xf numFmtId="0" fontId="7" fillId="0" borderId="21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22" xfId="1" applyFont="1" applyFill="1" applyBorder="1" applyAlignment="1">
      <alignment horizontal="center" vertical="center"/>
    </xf>
    <xf numFmtId="0" fontId="8" fillId="4" borderId="21" xfId="1" applyFont="1" applyFill="1" applyBorder="1" applyAlignment="1">
      <alignment horizontal="left" vertical="center"/>
    </xf>
    <xf numFmtId="0" fontId="8" fillId="4" borderId="4" xfId="1" applyFont="1" applyFill="1" applyBorder="1" applyAlignment="1">
      <alignment horizontal="left" vertical="center"/>
    </xf>
    <xf numFmtId="0" fontId="8" fillId="4" borderId="22" xfId="1" applyFont="1" applyFill="1" applyBorder="1" applyAlignment="1">
      <alignment horizontal="left" vertical="center"/>
    </xf>
    <xf numFmtId="0" fontId="9" fillId="0" borderId="6" xfId="1" applyNumberFormat="1" applyFont="1" applyFill="1" applyBorder="1" applyAlignment="1">
      <alignment horizontal="left" vertical="center" wrapText="1"/>
    </xf>
    <xf numFmtId="0" fontId="9" fillId="3" borderId="6" xfId="1" applyNumberFormat="1" applyFont="1" applyFill="1" applyBorder="1" applyAlignment="1">
      <alignment horizontal="left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3" fillId="6" borderId="22" xfId="0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left" vertical="center"/>
    </xf>
    <xf numFmtId="0" fontId="13" fillId="4" borderId="40" xfId="0" applyFont="1" applyFill="1" applyBorder="1" applyAlignment="1">
      <alignment horizontal="center" vertical="center"/>
    </xf>
    <xf numFmtId="0" fontId="13" fillId="4" borderId="33" xfId="0" applyFont="1" applyFill="1" applyBorder="1" applyAlignment="1">
      <alignment horizontal="center" vertical="center"/>
    </xf>
    <xf numFmtId="0" fontId="13" fillId="4" borderId="41" xfId="0" applyFont="1" applyFill="1" applyBorder="1" applyAlignment="1">
      <alignment horizontal="center" vertical="center"/>
    </xf>
    <xf numFmtId="0" fontId="6" fillId="3" borderId="19" xfId="1" applyNumberFormat="1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vertical="center" wrapText="1"/>
    </xf>
    <xf numFmtId="0" fontId="4" fillId="3" borderId="39" xfId="0" applyFont="1" applyFill="1" applyBorder="1" applyAlignment="1">
      <alignment vertical="center" wrapText="1"/>
    </xf>
    <xf numFmtId="0" fontId="9" fillId="0" borderId="6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9" fillId="4" borderId="7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left" vertical="center" wrapText="1"/>
    </xf>
    <xf numFmtId="0" fontId="9" fillId="4" borderId="8" xfId="0" applyFont="1" applyFill="1" applyBorder="1" applyAlignment="1">
      <alignment horizontal="left" vertical="center" wrapText="1"/>
    </xf>
    <xf numFmtId="0" fontId="9" fillId="4" borderId="9" xfId="0" applyFont="1" applyFill="1" applyBorder="1" applyAlignment="1">
      <alignment horizontal="left" vertical="center"/>
    </xf>
    <xf numFmtId="0" fontId="9" fillId="4" borderId="10" xfId="0" applyFont="1" applyFill="1" applyBorder="1" applyAlignment="1">
      <alignment horizontal="left" vertical="center"/>
    </xf>
    <xf numFmtId="0" fontId="9" fillId="4" borderId="1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14" fillId="4" borderId="5" xfId="0" applyFont="1" applyFill="1" applyBorder="1" applyAlignment="1">
      <alignment horizontal="left" vertical="center" wrapText="1"/>
    </xf>
    <xf numFmtId="0" fontId="14" fillId="4" borderId="8" xfId="0" applyFont="1" applyFill="1" applyBorder="1" applyAlignment="1">
      <alignment horizontal="left" vertical="center" wrapText="1"/>
    </xf>
    <xf numFmtId="0" fontId="14" fillId="4" borderId="9" xfId="0" applyFont="1" applyFill="1" applyBorder="1" applyAlignment="1">
      <alignment horizontal="left" vertical="center"/>
    </xf>
    <xf numFmtId="0" fontId="14" fillId="4" borderId="10" xfId="0" applyFont="1" applyFill="1" applyBorder="1" applyAlignment="1">
      <alignment horizontal="left" vertical="center"/>
    </xf>
    <xf numFmtId="0" fontId="14" fillId="4" borderId="11" xfId="0" applyFont="1" applyFill="1" applyBorder="1" applyAlignment="1">
      <alignment horizontal="left" vertical="center"/>
    </xf>
    <xf numFmtId="0" fontId="21" fillId="4" borderId="9" xfId="0" applyFont="1" applyFill="1" applyBorder="1" applyAlignment="1">
      <alignment horizontal="left" vertical="center"/>
    </xf>
    <xf numFmtId="0" fontId="21" fillId="4" borderId="10" xfId="0" applyFont="1" applyFill="1" applyBorder="1" applyAlignment="1">
      <alignment horizontal="left" vertical="center"/>
    </xf>
    <xf numFmtId="0" fontId="21" fillId="4" borderId="11" xfId="0" applyFont="1" applyFill="1" applyBorder="1" applyAlignment="1">
      <alignment horizontal="left" vertical="center"/>
    </xf>
    <xf numFmtId="0" fontId="17" fillId="0" borderId="0" xfId="0" applyFont="1" applyAlignment="1"/>
    <xf numFmtId="0" fontId="0" fillId="0" borderId="0" xfId="0" applyFont="1" applyAlignment="1"/>
    <xf numFmtId="4" fontId="2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0" borderId="7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 wrapText="1"/>
    </xf>
  </cellXfs>
  <cellStyles count="4">
    <cellStyle name="Normal" xfId="0" builtinId="0"/>
    <cellStyle name="Normal 2" xfId="2"/>
    <cellStyle name="Normal 3" xfId="3"/>
    <cellStyle name="Normal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90"/>
  <sheetViews>
    <sheetView tabSelected="1" workbookViewId="0">
      <selection activeCell="B3" sqref="B3"/>
    </sheetView>
  </sheetViews>
  <sheetFormatPr defaultRowHeight="14.4" x14ac:dyDescent="0.3"/>
  <cols>
    <col min="1" max="1" width="5.5546875" customWidth="1"/>
    <col min="2" max="2" width="34" customWidth="1"/>
    <col min="3" max="3" width="15.5546875" customWidth="1"/>
    <col min="4" max="4" width="18.6640625" style="39" customWidth="1"/>
    <col min="5" max="5" width="16.109375" style="48" customWidth="1"/>
    <col min="6" max="6" width="15.109375" style="48" customWidth="1"/>
    <col min="7" max="7" width="14.88671875" customWidth="1"/>
    <col min="8" max="8" width="17.44140625" customWidth="1"/>
    <col min="11" max="11" width="10.109375" bestFit="1" customWidth="1"/>
    <col min="17" max="17" width="10.109375" bestFit="1" customWidth="1"/>
  </cols>
  <sheetData>
    <row r="1" spans="1:13" x14ac:dyDescent="0.3">
      <c r="A1" t="s">
        <v>193</v>
      </c>
    </row>
    <row r="3" spans="1:13" x14ac:dyDescent="0.3">
      <c r="A3" s="2"/>
      <c r="B3" s="2"/>
      <c r="C3" s="2"/>
      <c r="D3" s="29"/>
      <c r="E3" s="43"/>
      <c r="F3" s="43"/>
      <c r="G3" s="2"/>
      <c r="H3" s="2"/>
      <c r="I3" s="2"/>
      <c r="J3" s="2"/>
    </row>
    <row r="4" spans="1:13" ht="20.25" customHeight="1" x14ac:dyDescent="0.3">
      <c r="A4" s="278" t="s">
        <v>194</v>
      </c>
      <c r="B4" s="278"/>
      <c r="C4" s="278"/>
      <c r="D4" s="278"/>
      <c r="E4" s="278"/>
      <c r="F4" s="278"/>
      <c r="G4" s="278"/>
      <c r="H4" s="278"/>
    </row>
    <row r="5" spans="1:13" ht="20.25" customHeight="1" thickBot="1" x14ac:dyDescent="0.35">
      <c r="A5" s="82"/>
      <c r="B5" s="82"/>
      <c r="C5" s="338" t="s">
        <v>94</v>
      </c>
      <c r="D5" s="338"/>
      <c r="E5" s="338"/>
      <c r="F5" s="82"/>
      <c r="G5" s="82"/>
      <c r="H5" s="82"/>
    </row>
    <row r="6" spans="1:13" ht="51" customHeight="1" x14ac:dyDescent="0.3">
      <c r="A6" s="279" t="s">
        <v>0</v>
      </c>
      <c r="B6" s="281" t="s">
        <v>18</v>
      </c>
      <c r="C6" s="281" t="s">
        <v>1</v>
      </c>
      <c r="D6" s="30" t="s">
        <v>19</v>
      </c>
      <c r="E6" s="283" t="s">
        <v>20</v>
      </c>
      <c r="F6" s="283" t="s">
        <v>21</v>
      </c>
      <c r="G6" s="3" t="s">
        <v>2</v>
      </c>
      <c r="H6" s="285" t="s">
        <v>11</v>
      </c>
    </row>
    <row r="7" spans="1:13" ht="15" thickBot="1" x14ac:dyDescent="0.35">
      <c r="A7" s="280"/>
      <c r="B7" s="282"/>
      <c r="C7" s="282"/>
      <c r="D7" s="31" t="s">
        <v>12</v>
      </c>
      <c r="E7" s="284"/>
      <c r="F7" s="284"/>
      <c r="G7" s="4" t="s">
        <v>13</v>
      </c>
      <c r="H7" s="286"/>
    </row>
    <row r="8" spans="1:13" ht="15" thickBot="1" x14ac:dyDescent="0.35">
      <c r="A8" s="5"/>
      <c r="B8" s="6"/>
      <c r="C8" s="6"/>
      <c r="D8" s="32"/>
      <c r="E8" s="7"/>
      <c r="F8" s="7"/>
      <c r="G8" s="7"/>
      <c r="H8" s="8"/>
    </row>
    <row r="9" spans="1:13" ht="15" thickBot="1" x14ac:dyDescent="0.35">
      <c r="A9" s="287" t="s">
        <v>66</v>
      </c>
      <c r="B9" s="288"/>
      <c r="C9" s="288"/>
      <c r="D9" s="288"/>
      <c r="E9" s="288"/>
      <c r="F9" s="288"/>
      <c r="G9" s="288"/>
      <c r="H9" s="289"/>
    </row>
    <row r="10" spans="1:13" ht="18" thickBot="1" x14ac:dyDescent="0.35">
      <c r="A10" s="290" t="s">
        <v>14</v>
      </c>
      <c r="B10" s="291"/>
      <c r="C10" s="291"/>
      <c r="D10" s="291"/>
      <c r="E10" s="291"/>
      <c r="F10" s="291"/>
      <c r="G10" s="291"/>
      <c r="H10" s="292"/>
    </row>
    <row r="11" spans="1:13" ht="17.399999999999999" x14ac:dyDescent="0.3">
      <c r="A11" s="9" t="s">
        <v>101</v>
      </c>
      <c r="B11" s="10"/>
      <c r="C11" s="10"/>
      <c r="D11" s="33"/>
      <c r="E11" s="44"/>
      <c r="F11" s="44"/>
      <c r="G11" s="10"/>
      <c r="H11" s="11"/>
    </row>
    <row r="12" spans="1:13" s="27" customFormat="1" ht="33" customHeight="1" x14ac:dyDescent="0.3">
      <c r="A12" s="99">
        <v>1</v>
      </c>
      <c r="B12" s="15" t="s">
        <v>48</v>
      </c>
      <c r="C12" s="19" t="s">
        <v>206</v>
      </c>
      <c r="D12" s="34">
        <v>16000</v>
      </c>
      <c r="E12" s="222">
        <v>44562</v>
      </c>
      <c r="F12" s="222">
        <v>44896</v>
      </c>
      <c r="G12" s="13" t="s">
        <v>15</v>
      </c>
      <c r="H12" s="13" t="s">
        <v>22</v>
      </c>
    </row>
    <row r="13" spans="1:13" s="27" customFormat="1" ht="39.6" x14ac:dyDescent="0.3">
      <c r="A13" s="99">
        <v>2</v>
      </c>
      <c r="B13" s="15" t="s">
        <v>25</v>
      </c>
      <c r="C13" s="19" t="s">
        <v>205</v>
      </c>
      <c r="D13" s="34">
        <v>62500</v>
      </c>
      <c r="E13" s="222">
        <v>44562</v>
      </c>
      <c r="F13" s="222">
        <v>44896</v>
      </c>
      <c r="G13" s="13" t="s">
        <v>15</v>
      </c>
      <c r="H13" s="13" t="s">
        <v>22</v>
      </c>
    </row>
    <row r="14" spans="1:13" ht="26.4" x14ac:dyDescent="0.3">
      <c r="A14" s="99">
        <v>3</v>
      </c>
      <c r="B14" s="24" t="s">
        <v>47</v>
      </c>
      <c r="C14" s="25" t="s">
        <v>29</v>
      </c>
      <c r="D14" s="35">
        <v>3000</v>
      </c>
      <c r="E14" s="222">
        <v>44562</v>
      </c>
      <c r="F14" s="222">
        <v>44896</v>
      </c>
      <c r="G14" s="13" t="s">
        <v>15</v>
      </c>
      <c r="H14" s="17" t="s">
        <v>22</v>
      </c>
    </row>
    <row r="15" spans="1:13" x14ac:dyDescent="0.3">
      <c r="A15" s="99">
        <v>4</v>
      </c>
      <c r="B15" s="24" t="s">
        <v>130</v>
      </c>
      <c r="C15" s="25" t="s">
        <v>131</v>
      </c>
      <c r="D15" s="35">
        <v>6600</v>
      </c>
      <c r="E15" s="222">
        <v>44562</v>
      </c>
      <c r="F15" s="222">
        <v>44896</v>
      </c>
      <c r="G15" s="13" t="s">
        <v>15</v>
      </c>
      <c r="H15" s="17" t="s">
        <v>22</v>
      </c>
    </row>
    <row r="16" spans="1:13" x14ac:dyDescent="0.3">
      <c r="A16" s="99">
        <v>5</v>
      </c>
      <c r="B16" s="24" t="s">
        <v>96</v>
      </c>
      <c r="C16" s="25" t="s">
        <v>91</v>
      </c>
      <c r="D16" s="35">
        <v>1500</v>
      </c>
      <c r="E16" s="222">
        <v>44562</v>
      </c>
      <c r="F16" s="222">
        <v>44896</v>
      </c>
      <c r="G16" s="13" t="s">
        <v>15</v>
      </c>
      <c r="H16" s="17" t="s">
        <v>22</v>
      </c>
      <c r="M16" t="s">
        <v>207</v>
      </c>
    </row>
    <row r="17" spans="1:8" ht="16.5" customHeight="1" x14ac:dyDescent="0.3">
      <c r="A17" s="99">
        <v>6</v>
      </c>
      <c r="B17" s="24" t="s">
        <v>43</v>
      </c>
      <c r="C17" s="25" t="s">
        <v>44</v>
      </c>
      <c r="D17" s="35">
        <v>840.33</v>
      </c>
      <c r="E17" s="222">
        <v>44562</v>
      </c>
      <c r="F17" s="222">
        <v>44896</v>
      </c>
      <c r="G17" s="13" t="s">
        <v>15</v>
      </c>
      <c r="H17" s="17" t="s">
        <v>22</v>
      </c>
    </row>
    <row r="18" spans="1:8" ht="18" customHeight="1" x14ac:dyDescent="0.3">
      <c r="A18" s="99">
        <v>7</v>
      </c>
      <c r="B18" s="24" t="s">
        <v>27</v>
      </c>
      <c r="C18" s="25" t="s">
        <v>28</v>
      </c>
      <c r="D18" s="35">
        <v>2500</v>
      </c>
      <c r="E18" s="222">
        <v>44562</v>
      </c>
      <c r="F18" s="222">
        <v>44896</v>
      </c>
      <c r="G18" s="13" t="s">
        <v>15</v>
      </c>
      <c r="H18" s="17" t="s">
        <v>22</v>
      </c>
    </row>
    <row r="19" spans="1:8" ht="18" customHeight="1" x14ac:dyDescent="0.3">
      <c r="A19" s="99">
        <v>8</v>
      </c>
      <c r="B19" s="90" t="s">
        <v>72</v>
      </c>
      <c r="C19" s="92" t="s">
        <v>73</v>
      </c>
      <c r="D19" s="208">
        <v>31835.29</v>
      </c>
      <c r="E19" s="222">
        <v>44562</v>
      </c>
      <c r="F19" s="222">
        <v>44896</v>
      </c>
      <c r="G19" s="13" t="s">
        <v>15</v>
      </c>
      <c r="H19" s="17" t="s">
        <v>22</v>
      </c>
    </row>
    <row r="20" spans="1:8" ht="27.75" customHeight="1" x14ac:dyDescent="0.3">
      <c r="A20" s="99">
        <v>10</v>
      </c>
      <c r="B20" s="24" t="s">
        <v>118</v>
      </c>
      <c r="C20" s="121" t="s">
        <v>208</v>
      </c>
      <c r="D20" s="35">
        <v>7563.03</v>
      </c>
      <c r="E20" s="223">
        <v>44562</v>
      </c>
      <c r="F20" s="223">
        <v>44896</v>
      </c>
      <c r="G20" s="17" t="s">
        <v>15</v>
      </c>
      <c r="H20" s="17" t="s">
        <v>22</v>
      </c>
    </row>
    <row r="21" spans="1:8" ht="18" customHeight="1" x14ac:dyDescent="0.3">
      <c r="A21" s="99">
        <v>11</v>
      </c>
      <c r="B21" s="24" t="s">
        <v>173</v>
      </c>
      <c r="C21" s="93" t="s">
        <v>174</v>
      </c>
      <c r="D21" s="35">
        <v>2100</v>
      </c>
      <c r="E21" s="223">
        <v>44621</v>
      </c>
      <c r="F21" s="223">
        <v>44896</v>
      </c>
      <c r="G21" s="17" t="s">
        <v>15</v>
      </c>
      <c r="H21" s="17" t="s">
        <v>120</v>
      </c>
    </row>
    <row r="22" spans="1:8" ht="18" customHeight="1" x14ac:dyDescent="0.3">
      <c r="A22" s="99">
        <v>12</v>
      </c>
      <c r="B22" s="24" t="s">
        <v>129</v>
      </c>
      <c r="C22" s="93" t="s">
        <v>126</v>
      </c>
      <c r="D22" s="35">
        <v>2500</v>
      </c>
      <c r="E22" s="224">
        <v>44621</v>
      </c>
      <c r="F22" s="224">
        <v>44896</v>
      </c>
      <c r="G22" s="17" t="s">
        <v>15</v>
      </c>
      <c r="H22" s="17" t="s">
        <v>22</v>
      </c>
    </row>
    <row r="23" spans="1:8" ht="18" customHeight="1" x14ac:dyDescent="0.3">
      <c r="A23" s="99">
        <v>13</v>
      </c>
      <c r="B23" s="24" t="s">
        <v>179</v>
      </c>
      <c r="C23" s="93" t="s">
        <v>180</v>
      </c>
      <c r="D23" s="35">
        <v>4201.68</v>
      </c>
      <c r="E23" s="224">
        <v>44621</v>
      </c>
      <c r="F23" s="224">
        <v>44896</v>
      </c>
      <c r="G23" s="17" t="s">
        <v>15</v>
      </c>
      <c r="H23" s="17" t="s">
        <v>22</v>
      </c>
    </row>
    <row r="24" spans="1:8" ht="27.75" customHeight="1" x14ac:dyDescent="0.3">
      <c r="A24" s="12"/>
      <c r="B24" s="295" t="s">
        <v>102</v>
      </c>
      <c r="C24" s="295"/>
      <c r="D24" s="64">
        <f>SUM(D12:D22)</f>
        <v>136938.65</v>
      </c>
      <c r="E24" s="13"/>
      <c r="F24" s="13"/>
      <c r="G24" s="13"/>
      <c r="H24" s="17"/>
    </row>
    <row r="25" spans="1:8" ht="16.5" customHeight="1" x14ac:dyDescent="0.3">
      <c r="A25" s="9" t="s">
        <v>104</v>
      </c>
      <c r="B25" s="10"/>
      <c r="C25" s="10"/>
      <c r="D25" s="209"/>
      <c r="E25" s="229"/>
      <c r="F25" s="229"/>
      <c r="G25" s="173"/>
      <c r="H25" s="152"/>
    </row>
    <row r="26" spans="1:8" ht="42.75" customHeight="1" x14ac:dyDescent="0.3">
      <c r="A26" s="98">
        <v>1</v>
      </c>
      <c r="B26" s="24" t="s">
        <v>25</v>
      </c>
      <c r="C26" s="16" t="s">
        <v>205</v>
      </c>
      <c r="D26" s="35">
        <v>13446.58</v>
      </c>
      <c r="E26" s="223">
        <v>44562</v>
      </c>
      <c r="F26" s="223">
        <v>44896</v>
      </c>
      <c r="G26" s="17" t="s">
        <v>15</v>
      </c>
      <c r="H26" s="17" t="s">
        <v>22</v>
      </c>
    </row>
    <row r="27" spans="1:8" ht="26.25" customHeight="1" x14ac:dyDescent="0.3">
      <c r="A27" s="98">
        <v>2</v>
      </c>
      <c r="B27" s="24" t="s">
        <v>48</v>
      </c>
      <c r="C27" s="16" t="s">
        <v>206</v>
      </c>
      <c r="D27" s="35">
        <v>1680.07</v>
      </c>
      <c r="E27" s="223">
        <v>44562</v>
      </c>
      <c r="F27" s="223">
        <v>44896</v>
      </c>
      <c r="G27" s="17" t="s">
        <v>15</v>
      </c>
      <c r="H27" s="17" t="s">
        <v>22</v>
      </c>
    </row>
    <row r="28" spans="1:8" ht="17.25" customHeight="1" x14ac:dyDescent="0.25">
      <c r="A28" s="98">
        <v>3</v>
      </c>
      <c r="B28" s="96" t="s">
        <v>43</v>
      </c>
      <c r="C28" s="97" t="s">
        <v>44</v>
      </c>
      <c r="D28" s="210">
        <v>840.33</v>
      </c>
      <c r="E28" s="222">
        <v>44562</v>
      </c>
      <c r="F28" s="222">
        <v>44896</v>
      </c>
      <c r="G28" s="13" t="s">
        <v>15</v>
      </c>
      <c r="H28" s="17" t="s">
        <v>22</v>
      </c>
    </row>
    <row r="29" spans="1:8" ht="16.5" customHeight="1" x14ac:dyDescent="0.3">
      <c r="A29" s="98">
        <v>4</v>
      </c>
      <c r="B29" s="96" t="s">
        <v>118</v>
      </c>
      <c r="C29" s="97" t="s">
        <v>119</v>
      </c>
      <c r="D29" s="210">
        <v>569.75</v>
      </c>
      <c r="E29" s="222">
        <v>44562</v>
      </c>
      <c r="F29" s="222">
        <v>44896</v>
      </c>
      <c r="G29" s="13" t="s">
        <v>15</v>
      </c>
      <c r="H29" s="17" t="s">
        <v>120</v>
      </c>
    </row>
    <row r="30" spans="1:8" ht="16.5" customHeight="1" x14ac:dyDescent="0.3">
      <c r="A30" s="98">
        <v>5</v>
      </c>
      <c r="B30" s="96" t="s">
        <v>129</v>
      </c>
      <c r="C30" s="97" t="s">
        <v>126</v>
      </c>
      <c r="D30" s="210">
        <v>647.9</v>
      </c>
      <c r="E30" s="222">
        <v>44562</v>
      </c>
      <c r="F30" s="222">
        <v>44896</v>
      </c>
      <c r="G30" s="13" t="s">
        <v>15</v>
      </c>
      <c r="H30" s="17" t="s">
        <v>22</v>
      </c>
    </row>
    <row r="31" spans="1:8" ht="16.5" customHeight="1" x14ac:dyDescent="0.3">
      <c r="A31" s="98">
        <v>6</v>
      </c>
      <c r="B31" s="96" t="s">
        <v>96</v>
      </c>
      <c r="C31" s="97" t="s">
        <v>91</v>
      </c>
      <c r="D31" s="210">
        <v>167.46</v>
      </c>
      <c r="E31" s="222">
        <v>44562</v>
      </c>
      <c r="F31" s="222">
        <v>44896</v>
      </c>
      <c r="G31" s="13" t="s">
        <v>15</v>
      </c>
      <c r="H31" s="17" t="s">
        <v>22</v>
      </c>
    </row>
    <row r="32" spans="1:8" ht="27.75" customHeight="1" x14ac:dyDescent="0.3">
      <c r="A32" s="12"/>
      <c r="B32" s="295" t="s">
        <v>103</v>
      </c>
      <c r="C32" s="295"/>
      <c r="D32" s="64">
        <f>SUM(D26:D31)</f>
        <v>17352.09</v>
      </c>
      <c r="E32" s="13"/>
      <c r="F32" s="13"/>
      <c r="G32" s="13"/>
      <c r="H32" s="26"/>
    </row>
    <row r="33" spans="1:30" ht="17.399999999999999" x14ac:dyDescent="0.3">
      <c r="A33" s="293" t="s">
        <v>195</v>
      </c>
      <c r="B33" s="293"/>
      <c r="C33" s="293"/>
      <c r="D33" s="36">
        <f>D32+D24</f>
        <v>154290.74</v>
      </c>
      <c r="E33" s="26"/>
      <c r="F33" s="26"/>
      <c r="G33" s="26"/>
      <c r="H33" s="177"/>
    </row>
    <row r="34" spans="1:30" ht="18" thickBot="1" x14ac:dyDescent="0.35">
      <c r="A34" s="191" t="s">
        <v>16</v>
      </c>
      <c r="B34" s="204"/>
      <c r="C34" s="192"/>
      <c r="D34" s="211"/>
      <c r="E34" s="230"/>
      <c r="F34" s="230"/>
      <c r="G34" s="230"/>
      <c r="H34" s="205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</row>
    <row r="35" spans="1:30" s="65" customFormat="1" ht="18" thickBot="1" x14ac:dyDescent="0.35">
      <c r="A35" s="194" t="s">
        <v>108</v>
      </c>
      <c r="B35" s="195"/>
      <c r="C35" s="195"/>
      <c r="D35" s="212"/>
      <c r="E35" s="231"/>
      <c r="F35" s="232"/>
      <c r="G35" s="261"/>
      <c r="H35" s="206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x14ac:dyDescent="0.3">
      <c r="A36" s="244">
        <v>1</v>
      </c>
      <c r="B36" s="193" t="s">
        <v>36</v>
      </c>
      <c r="C36" s="146" t="s">
        <v>17</v>
      </c>
      <c r="D36" s="147">
        <v>2880</v>
      </c>
      <c r="E36" s="225">
        <v>44562</v>
      </c>
      <c r="F36" s="225">
        <v>44896</v>
      </c>
      <c r="G36" s="111" t="s">
        <v>15</v>
      </c>
      <c r="H36" s="148" t="s">
        <v>22</v>
      </c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x14ac:dyDescent="0.3">
      <c r="A37" s="245">
        <v>2</v>
      </c>
      <c r="B37" s="101" t="s">
        <v>196</v>
      </c>
      <c r="C37" s="102" t="s">
        <v>114</v>
      </c>
      <c r="D37" s="213">
        <v>6000</v>
      </c>
      <c r="E37" s="226">
        <v>44562</v>
      </c>
      <c r="F37" s="226">
        <v>44896</v>
      </c>
      <c r="G37" s="100" t="s">
        <v>15</v>
      </c>
      <c r="H37" s="58" t="s">
        <v>22</v>
      </c>
    </row>
    <row r="38" spans="1:30" ht="24.75" customHeight="1" x14ac:dyDescent="0.3">
      <c r="A38" s="246">
        <v>3</v>
      </c>
      <c r="B38" s="18" t="s">
        <v>197</v>
      </c>
      <c r="C38" s="19" t="s">
        <v>61</v>
      </c>
      <c r="D38" s="34">
        <v>6000</v>
      </c>
      <c r="E38" s="222">
        <v>44562</v>
      </c>
      <c r="F38" s="222">
        <v>44896</v>
      </c>
      <c r="G38" s="14" t="s">
        <v>15</v>
      </c>
      <c r="H38" s="13" t="s">
        <v>22</v>
      </c>
      <c r="L38" s="68"/>
    </row>
    <row r="39" spans="1:30" x14ac:dyDescent="0.3">
      <c r="A39" s="244">
        <v>4</v>
      </c>
      <c r="B39" s="18" t="s">
        <v>45</v>
      </c>
      <c r="C39" s="19" t="s">
        <v>46</v>
      </c>
      <c r="D39" s="34">
        <v>600</v>
      </c>
      <c r="E39" s="222">
        <v>44713</v>
      </c>
      <c r="F39" s="222">
        <v>44835</v>
      </c>
      <c r="G39" s="14" t="s">
        <v>15</v>
      </c>
      <c r="H39" s="13" t="s">
        <v>22</v>
      </c>
      <c r="L39" s="28"/>
    </row>
    <row r="40" spans="1:30" ht="27" customHeight="1" x14ac:dyDescent="0.3">
      <c r="A40" s="247">
        <v>5</v>
      </c>
      <c r="B40" s="56" t="s">
        <v>98</v>
      </c>
      <c r="C40" s="57" t="s">
        <v>97</v>
      </c>
      <c r="D40" s="214">
        <v>113047</v>
      </c>
      <c r="E40" s="227">
        <v>44562</v>
      </c>
      <c r="F40" s="227">
        <v>44896</v>
      </c>
      <c r="G40" s="59" t="s">
        <v>15</v>
      </c>
      <c r="H40" s="58" t="s">
        <v>22</v>
      </c>
    </row>
    <row r="41" spans="1:30" ht="27" customHeight="1" x14ac:dyDescent="0.3">
      <c r="A41" s="245">
        <v>6</v>
      </c>
      <c r="B41" s="56" t="s">
        <v>37</v>
      </c>
      <c r="C41" s="57" t="s">
        <v>40</v>
      </c>
      <c r="D41" s="214">
        <v>36611.599999999999</v>
      </c>
      <c r="E41" s="227">
        <v>44562</v>
      </c>
      <c r="F41" s="227">
        <v>44896</v>
      </c>
      <c r="G41" s="59" t="s">
        <v>15</v>
      </c>
      <c r="H41" s="58" t="s">
        <v>22</v>
      </c>
      <c r="I41" s="28"/>
      <c r="J41" s="28"/>
      <c r="K41" s="28"/>
      <c r="L41" s="28"/>
      <c r="M41" s="28"/>
    </row>
    <row r="42" spans="1:30" ht="29.25" customHeight="1" x14ac:dyDescent="0.3">
      <c r="A42" s="247">
        <v>7</v>
      </c>
      <c r="B42" s="56" t="s">
        <v>132</v>
      </c>
      <c r="C42" s="104" t="s">
        <v>49</v>
      </c>
      <c r="D42" s="214">
        <v>8400</v>
      </c>
      <c r="E42" s="227">
        <v>44562</v>
      </c>
      <c r="F42" s="227">
        <v>44896</v>
      </c>
      <c r="G42" s="58" t="s">
        <v>15</v>
      </c>
      <c r="H42" s="105" t="s">
        <v>22</v>
      </c>
      <c r="I42" s="28"/>
      <c r="J42" s="28"/>
      <c r="K42" s="28"/>
      <c r="L42" s="28"/>
      <c r="M42" s="28"/>
    </row>
    <row r="43" spans="1:30" ht="29.25" customHeight="1" x14ac:dyDescent="0.3">
      <c r="A43" s="245">
        <v>8</v>
      </c>
      <c r="B43" s="106" t="s">
        <v>133</v>
      </c>
      <c r="C43" s="107" t="s">
        <v>41</v>
      </c>
      <c r="D43" s="215">
        <v>5580</v>
      </c>
      <c r="E43" s="228">
        <v>44562</v>
      </c>
      <c r="F43" s="228">
        <v>44896</v>
      </c>
      <c r="G43" s="108" t="s">
        <v>15</v>
      </c>
      <c r="H43" s="58" t="s">
        <v>22</v>
      </c>
      <c r="I43" s="28"/>
      <c r="J43" s="28"/>
      <c r="K43" s="28"/>
      <c r="L43" s="28"/>
      <c r="M43" s="28"/>
    </row>
    <row r="44" spans="1:30" ht="26.4" x14ac:dyDescent="0.3">
      <c r="A44" s="247">
        <v>9</v>
      </c>
      <c r="B44" s="56" t="s">
        <v>134</v>
      </c>
      <c r="C44" s="57" t="s">
        <v>176</v>
      </c>
      <c r="D44" s="214">
        <v>4000</v>
      </c>
      <c r="E44" s="227">
        <v>44562</v>
      </c>
      <c r="F44" s="227">
        <v>44896</v>
      </c>
      <c r="G44" s="59" t="s">
        <v>15</v>
      </c>
      <c r="H44" s="58" t="s">
        <v>22</v>
      </c>
      <c r="I44" s="28"/>
      <c r="J44" s="28"/>
      <c r="K44" s="28"/>
      <c r="L44" s="28"/>
      <c r="M44" s="28"/>
    </row>
    <row r="45" spans="1:30" ht="26.4" x14ac:dyDescent="0.3">
      <c r="A45" s="245">
        <v>10</v>
      </c>
      <c r="B45" s="56" t="s">
        <v>38</v>
      </c>
      <c r="C45" s="57" t="s">
        <v>177</v>
      </c>
      <c r="D45" s="214">
        <v>52000</v>
      </c>
      <c r="E45" s="227">
        <v>44562</v>
      </c>
      <c r="F45" s="227">
        <v>44896</v>
      </c>
      <c r="G45" s="58" t="s">
        <v>15</v>
      </c>
      <c r="H45" s="58" t="s">
        <v>22</v>
      </c>
    </row>
    <row r="46" spans="1:30" x14ac:dyDescent="0.3">
      <c r="A46" s="247">
        <v>11</v>
      </c>
      <c r="B46" s="56" t="s">
        <v>32</v>
      </c>
      <c r="C46" s="57" t="s">
        <v>33</v>
      </c>
      <c r="D46" s="214">
        <v>14715</v>
      </c>
      <c r="E46" s="227">
        <v>44805</v>
      </c>
      <c r="F46" s="227">
        <v>44835</v>
      </c>
      <c r="G46" s="58" t="s">
        <v>15</v>
      </c>
      <c r="H46" s="58" t="s">
        <v>22</v>
      </c>
    </row>
    <row r="47" spans="1:30" ht="26.4" x14ac:dyDescent="0.3">
      <c r="A47" s="244">
        <v>12</v>
      </c>
      <c r="B47" s="18" t="s">
        <v>51</v>
      </c>
      <c r="C47" s="19" t="s">
        <v>42</v>
      </c>
      <c r="D47" s="34">
        <v>7800</v>
      </c>
      <c r="E47" s="222">
        <v>44621</v>
      </c>
      <c r="F47" s="222">
        <v>44896</v>
      </c>
      <c r="G47" s="13" t="s">
        <v>15</v>
      </c>
      <c r="H47" s="13" t="s">
        <v>22</v>
      </c>
    </row>
    <row r="48" spans="1:30" ht="26.4" x14ac:dyDescent="0.3">
      <c r="A48" s="246">
        <v>13</v>
      </c>
      <c r="B48" s="18" t="s">
        <v>30</v>
      </c>
      <c r="C48" s="19" t="s">
        <v>31</v>
      </c>
      <c r="D48" s="34">
        <v>2200</v>
      </c>
      <c r="E48" s="222">
        <v>44743</v>
      </c>
      <c r="F48" s="222">
        <v>44896</v>
      </c>
      <c r="G48" s="13" t="s">
        <v>15</v>
      </c>
      <c r="H48" s="13" t="s">
        <v>22</v>
      </c>
    </row>
    <row r="49" spans="1:10" x14ac:dyDescent="0.3">
      <c r="A49" s="245">
        <v>14</v>
      </c>
      <c r="B49" s="56" t="s">
        <v>52</v>
      </c>
      <c r="C49" s="57" t="s">
        <v>39</v>
      </c>
      <c r="D49" s="214">
        <v>44000</v>
      </c>
      <c r="E49" s="227">
        <v>44562</v>
      </c>
      <c r="F49" s="227">
        <v>44896</v>
      </c>
      <c r="G49" s="58" t="s">
        <v>15</v>
      </c>
      <c r="H49" s="58" t="s">
        <v>22</v>
      </c>
    </row>
    <row r="50" spans="1:10" x14ac:dyDescent="0.3">
      <c r="A50" s="247">
        <v>15</v>
      </c>
      <c r="B50" s="56" t="s">
        <v>54</v>
      </c>
      <c r="C50" s="57" t="s">
        <v>55</v>
      </c>
      <c r="D50" s="214">
        <v>305</v>
      </c>
      <c r="E50" s="227">
        <v>44562</v>
      </c>
      <c r="F50" s="227">
        <v>44896</v>
      </c>
      <c r="G50" s="59" t="s">
        <v>15</v>
      </c>
      <c r="H50" s="58" t="s">
        <v>22</v>
      </c>
    </row>
    <row r="51" spans="1:10" x14ac:dyDescent="0.3">
      <c r="A51" s="245">
        <v>16</v>
      </c>
      <c r="B51" s="56" t="s">
        <v>56</v>
      </c>
      <c r="C51" s="57" t="s">
        <v>57</v>
      </c>
      <c r="D51" s="214">
        <v>8400</v>
      </c>
      <c r="E51" s="227">
        <v>44562</v>
      </c>
      <c r="F51" s="227">
        <v>44896</v>
      </c>
      <c r="G51" s="59" t="s">
        <v>15</v>
      </c>
      <c r="H51" s="58" t="s">
        <v>22</v>
      </c>
    </row>
    <row r="52" spans="1:10" ht="15" customHeight="1" x14ac:dyDescent="0.3">
      <c r="A52" s="247">
        <v>17</v>
      </c>
      <c r="B52" s="56" t="s">
        <v>53</v>
      </c>
      <c r="C52" s="57" t="s">
        <v>35</v>
      </c>
      <c r="D52" s="214">
        <v>14400</v>
      </c>
      <c r="E52" s="227">
        <v>44562</v>
      </c>
      <c r="F52" s="227">
        <v>44896</v>
      </c>
      <c r="G52" s="59" t="s">
        <v>15</v>
      </c>
      <c r="H52" s="58" t="s">
        <v>22</v>
      </c>
    </row>
    <row r="53" spans="1:10" ht="18" customHeight="1" x14ac:dyDescent="0.3">
      <c r="A53" s="245">
        <v>18</v>
      </c>
      <c r="B53" s="56" t="s">
        <v>65</v>
      </c>
      <c r="C53" s="57" t="s">
        <v>64</v>
      </c>
      <c r="D53" s="214">
        <v>6111.76</v>
      </c>
      <c r="E53" s="227">
        <v>44562</v>
      </c>
      <c r="F53" s="227">
        <v>44896</v>
      </c>
      <c r="G53" s="59" t="s">
        <v>15</v>
      </c>
      <c r="H53" s="58" t="s">
        <v>22</v>
      </c>
      <c r="I53" s="196"/>
      <c r="J53" s="28"/>
    </row>
    <row r="54" spans="1:10" ht="24.75" customHeight="1" x14ac:dyDescent="0.3">
      <c r="A54" s="247">
        <v>19</v>
      </c>
      <c r="B54" s="56" t="s">
        <v>67</v>
      </c>
      <c r="C54" s="57" t="s">
        <v>68</v>
      </c>
      <c r="D54" s="214">
        <v>4800</v>
      </c>
      <c r="E54" s="227">
        <v>44562</v>
      </c>
      <c r="F54" s="227">
        <v>44896</v>
      </c>
      <c r="G54" s="59" t="s">
        <v>15</v>
      </c>
      <c r="H54" s="58" t="s">
        <v>22</v>
      </c>
    </row>
    <row r="55" spans="1:10" ht="25.5" customHeight="1" x14ac:dyDescent="0.3">
      <c r="A55" s="245">
        <v>20</v>
      </c>
      <c r="B55" s="56" t="s">
        <v>63</v>
      </c>
      <c r="C55" s="57" t="s">
        <v>62</v>
      </c>
      <c r="D55" s="214">
        <v>62216.93</v>
      </c>
      <c r="E55" s="227">
        <v>44562</v>
      </c>
      <c r="F55" s="227">
        <v>44896</v>
      </c>
      <c r="G55" s="59" t="s">
        <v>15</v>
      </c>
      <c r="H55" s="58" t="s">
        <v>22</v>
      </c>
      <c r="I55" s="27"/>
    </row>
    <row r="56" spans="1:10" s="27" customFormat="1" ht="23.25" customHeight="1" x14ac:dyDescent="0.3">
      <c r="A56" s="247">
        <v>21</v>
      </c>
      <c r="B56" s="56" t="s">
        <v>116</v>
      </c>
      <c r="C56" s="57" t="s">
        <v>69</v>
      </c>
      <c r="D56" s="214">
        <v>700</v>
      </c>
      <c r="E56" s="227">
        <v>44562</v>
      </c>
      <c r="F56" s="227">
        <v>44896</v>
      </c>
      <c r="G56" s="59" t="s">
        <v>15</v>
      </c>
      <c r="H56" s="58" t="s">
        <v>22</v>
      </c>
      <c r="I56" s="124"/>
    </row>
    <row r="57" spans="1:10" s="27" customFormat="1" ht="23.25" customHeight="1" x14ac:dyDescent="0.3">
      <c r="A57" s="245">
        <v>22</v>
      </c>
      <c r="B57" s="56" t="s">
        <v>99</v>
      </c>
      <c r="C57" s="57" t="s">
        <v>100</v>
      </c>
      <c r="D57" s="214">
        <v>7564</v>
      </c>
      <c r="E57" s="227">
        <v>44562</v>
      </c>
      <c r="F57" s="227">
        <v>44896</v>
      </c>
      <c r="G57" s="59" t="s">
        <v>15</v>
      </c>
      <c r="H57" s="58" t="s">
        <v>22</v>
      </c>
    </row>
    <row r="58" spans="1:10" s="27" customFormat="1" ht="17.25" customHeight="1" x14ac:dyDescent="0.3">
      <c r="A58" s="246">
        <v>23</v>
      </c>
      <c r="B58" s="18" t="s">
        <v>70</v>
      </c>
      <c r="C58" s="19" t="s">
        <v>71</v>
      </c>
      <c r="D58" s="34">
        <v>2000</v>
      </c>
      <c r="E58" s="222">
        <v>44562</v>
      </c>
      <c r="F58" s="222">
        <v>44896</v>
      </c>
      <c r="G58" s="14" t="s">
        <v>15</v>
      </c>
      <c r="H58" s="13" t="s">
        <v>22</v>
      </c>
    </row>
    <row r="59" spans="1:10" s="27" customFormat="1" ht="21.75" customHeight="1" x14ac:dyDescent="0.3">
      <c r="A59" s="244">
        <v>24</v>
      </c>
      <c r="B59" s="18" t="s">
        <v>77</v>
      </c>
      <c r="C59" s="19" t="s">
        <v>75</v>
      </c>
      <c r="D59" s="34">
        <v>700</v>
      </c>
      <c r="E59" s="222">
        <v>44743</v>
      </c>
      <c r="F59" s="222">
        <v>44835</v>
      </c>
      <c r="G59" s="14" t="s">
        <v>15</v>
      </c>
      <c r="H59" s="13" t="s">
        <v>22</v>
      </c>
    </row>
    <row r="60" spans="1:10" s="27" customFormat="1" ht="23.25" customHeight="1" x14ac:dyDescent="0.3">
      <c r="A60" s="247">
        <v>25</v>
      </c>
      <c r="B60" s="94" t="s">
        <v>92</v>
      </c>
      <c r="C60" s="95" t="s">
        <v>93</v>
      </c>
      <c r="D60" s="214">
        <v>744000</v>
      </c>
      <c r="E60" s="227">
        <v>44562</v>
      </c>
      <c r="F60" s="227">
        <v>44896</v>
      </c>
      <c r="G60" s="59" t="s">
        <v>15</v>
      </c>
      <c r="H60" s="58" t="s">
        <v>22</v>
      </c>
    </row>
    <row r="61" spans="1:10" s="27" customFormat="1" ht="18.75" customHeight="1" x14ac:dyDescent="0.3">
      <c r="A61" s="244">
        <v>26</v>
      </c>
      <c r="B61" s="109" t="s">
        <v>123</v>
      </c>
      <c r="C61" s="112" t="s">
        <v>115</v>
      </c>
      <c r="D61" s="34">
        <v>3000</v>
      </c>
      <c r="E61" s="222">
        <v>44562</v>
      </c>
      <c r="F61" s="222">
        <v>44896</v>
      </c>
      <c r="G61" s="14" t="s">
        <v>15</v>
      </c>
      <c r="H61" s="13" t="s">
        <v>22</v>
      </c>
    </row>
    <row r="62" spans="1:10" s="27" customFormat="1" ht="18.75" customHeight="1" x14ac:dyDescent="0.3">
      <c r="A62" s="247">
        <v>27</v>
      </c>
      <c r="B62" s="94" t="s">
        <v>112</v>
      </c>
      <c r="C62" s="66" t="s">
        <v>113</v>
      </c>
      <c r="D62" s="214">
        <v>16800</v>
      </c>
      <c r="E62" s="227">
        <v>44562</v>
      </c>
      <c r="F62" s="227">
        <v>44896</v>
      </c>
      <c r="G62" s="59" t="s">
        <v>15</v>
      </c>
      <c r="H62" s="58" t="s">
        <v>22</v>
      </c>
    </row>
    <row r="63" spans="1:10" s="27" customFormat="1" ht="18.75" customHeight="1" x14ac:dyDescent="0.3">
      <c r="A63" s="245">
        <v>28</v>
      </c>
      <c r="B63" s="94" t="s">
        <v>109</v>
      </c>
      <c r="C63" s="66" t="s">
        <v>110</v>
      </c>
      <c r="D63" s="214">
        <v>4200</v>
      </c>
      <c r="E63" s="227">
        <v>44562</v>
      </c>
      <c r="F63" s="227">
        <v>44896</v>
      </c>
      <c r="G63" s="59" t="s">
        <v>15</v>
      </c>
      <c r="H63" s="58" t="s">
        <v>22</v>
      </c>
    </row>
    <row r="64" spans="1:10" s="28" customFormat="1" ht="16.5" customHeight="1" x14ac:dyDescent="0.3">
      <c r="A64" s="247">
        <v>29</v>
      </c>
      <c r="B64" s="94" t="s">
        <v>198</v>
      </c>
      <c r="C64" s="66" t="s">
        <v>117</v>
      </c>
      <c r="D64" s="214">
        <v>12550</v>
      </c>
      <c r="E64" s="227">
        <v>44562</v>
      </c>
      <c r="F64" s="227">
        <v>44896</v>
      </c>
      <c r="G64" s="59" t="s">
        <v>15</v>
      </c>
      <c r="H64" s="125" t="s">
        <v>22</v>
      </c>
    </row>
    <row r="65" spans="1:92" s="28" customFormat="1" ht="16.5" customHeight="1" x14ac:dyDescent="0.3">
      <c r="A65" s="246">
        <v>30</v>
      </c>
      <c r="B65" s="109" t="s">
        <v>124</v>
      </c>
      <c r="C65" s="63" t="s">
        <v>125</v>
      </c>
      <c r="D65" s="34">
        <v>250</v>
      </c>
      <c r="E65" s="222">
        <v>44743</v>
      </c>
      <c r="F65" s="222">
        <v>44743</v>
      </c>
      <c r="G65" s="14" t="s">
        <v>15</v>
      </c>
      <c r="H65" s="120" t="s">
        <v>22</v>
      </c>
    </row>
    <row r="66" spans="1:92" s="28" customFormat="1" ht="27" customHeight="1" x14ac:dyDescent="0.3">
      <c r="A66" s="245">
        <v>31</v>
      </c>
      <c r="B66" s="94" t="s">
        <v>127</v>
      </c>
      <c r="C66" s="66" t="s">
        <v>128</v>
      </c>
      <c r="D66" s="214">
        <v>3600</v>
      </c>
      <c r="E66" s="227">
        <v>44562</v>
      </c>
      <c r="F66" s="227">
        <v>44896</v>
      </c>
      <c r="G66" s="59" t="s">
        <v>15</v>
      </c>
      <c r="H66" s="125" t="s">
        <v>22</v>
      </c>
    </row>
    <row r="67" spans="1:92" s="28" customFormat="1" ht="27" customHeight="1" x14ac:dyDescent="0.3">
      <c r="A67" s="246">
        <v>32</v>
      </c>
      <c r="B67" s="40" t="s">
        <v>171</v>
      </c>
      <c r="C67" s="178" t="s">
        <v>172</v>
      </c>
      <c r="D67" s="34">
        <v>350</v>
      </c>
      <c r="E67" s="222">
        <v>44562</v>
      </c>
      <c r="F67" s="222">
        <v>44896</v>
      </c>
      <c r="G67" s="14" t="s">
        <v>15</v>
      </c>
      <c r="H67" s="120" t="s">
        <v>22</v>
      </c>
    </row>
    <row r="68" spans="1:92" s="28" customFormat="1" ht="27" customHeight="1" x14ac:dyDescent="0.3">
      <c r="A68" s="248">
        <v>33</v>
      </c>
      <c r="B68" s="40" t="s">
        <v>185</v>
      </c>
      <c r="C68" s="243" t="s">
        <v>186</v>
      </c>
      <c r="D68" s="34">
        <v>600</v>
      </c>
      <c r="E68" s="222">
        <v>44562</v>
      </c>
      <c r="F68" s="222">
        <v>44926</v>
      </c>
      <c r="G68" s="14" t="s">
        <v>15</v>
      </c>
      <c r="H68" s="120" t="s">
        <v>22</v>
      </c>
    </row>
    <row r="69" spans="1:92" s="28" customFormat="1" ht="27" customHeight="1" x14ac:dyDescent="0.3">
      <c r="A69" s="248">
        <v>34</v>
      </c>
      <c r="B69" s="40" t="s">
        <v>192</v>
      </c>
      <c r="C69" s="243" t="s">
        <v>191</v>
      </c>
      <c r="D69" s="34">
        <v>1050</v>
      </c>
      <c r="E69" s="222">
        <v>44562</v>
      </c>
      <c r="F69" s="222">
        <v>44926</v>
      </c>
      <c r="G69" s="14" t="s">
        <v>15</v>
      </c>
      <c r="H69" s="120" t="s">
        <v>22</v>
      </c>
    </row>
    <row r="70" spans="1:92" ht="17.399999999999999" x14ac:dyDescent="0.3">
      <c r="A70" s="294" t="s">
        <v>199</v>
      </c>
      <c r="B70" s="294"/>
      <c r="C70" s="294"/>
      <c r="D70" s="216">
        <f>SUM(D36:D69)</f>
        <v>1197431.29</v>
      </c>
      <c r="E70" s="222"/>
      <c r="F70" s="222"/>
      <c r="G70" s="113"/>
      <c r="H70" s="114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8"/>
      <c r="BO70" s="28"/>
      <c r="BP70" s="28"/>
      <c r="BQ70" s="28"/>
      <c r="BR70" s="28"/>
      <c r="BS70" s="28"/>
      <c r="BT70" s="28"/>
      <c r="BU70" s="28"/>
      <c r="BV70" s="28"/>
      <c r="BW70" s="28"/>
      <c r="BX70" s="28"/>
      <c r="BY70" s="28"/>
      <c r="BZ70" s="28"/>
      <c r="CA70" s="28"/>
      <c r="CB70" s="28"/>
      <c r="CC70" s="28"/>
      <c r="CD70" s="28"/>
      <c r="CE70" s="28"/>
      <c r="CF70" s="28"/>
      <c r="CG70" s="28"/>
      <c r="CH70" s="28"/>
      <c r="CI70" s="28"/>
      <c r="CJ70" s="28"/>
      <c r="CK70" s="28"/>
      <c r="CL70" s="28"/>
      <c r="CM70" s="28"/>
      <c r="CN70" s="28"/>
    </row>
    <row r="71" spans="1:92" s="27" customFormat="1" ht="17.399999999999999" x14ac:dyDescent="0.3">
      <c r="A71" s="115" t="s">
        <v>105</v>
      </c>
      <c r="B71" s="115"/>
      <c r="C71" s="115"/>
      <c r="D71" s="217"/>
      <c r="E71" s="233"/>
      <c r="F71" s="234"/>
      <c r="G71" s="262"/>
      <c r="H71" s="40"/>
    </row>
    <row r="72" spans="1:92" s="27" customFormat="1" x14ac:dyDescent="0.3">
      <c r="A72" s="249">
        <v>1</v>
      </c>
      <c r="B72" s="126" t="s">
        <v>32</v>
      </c>
      <c r="C72" s="127" t="s">
        <v>33</v>
      </c>
      <c r="D72" s="218">
        <v>3721</v>
      </c>
      <c r="E72" s="235">
        <v>44805</v>
      </c>
      <c r="F72" s="236">
        <v>44835</v>
      </c>
      <c r="G72" s="263" t="s">
        <v>15</v>
      </c>
      <c r="H72" s="128" t="s">
        <v>22</v>
      </c>
    </row>
    <row r="73" spans="1:92" s="27" customFormat="1" ht="21.75" customHeight="1" x14ac:dyDescent="0.3">
      <c r="A73" s="250">
        <v>2</v>
      </c>
      <c r="B73" s="130" t="s">
        <v>200</v>
      </c>
      <c r="C73" s="131" t="s">
        <v>61</v>
      </c>
      <c r="D73" s="219">
        <v>1694.22</v>
      </c>
      <c r="E73" s="237">
        <v>44562</v>
      </c>
      <c r="F73" s="238">
        <v>44896</v>
      </c>
      <c r="G73" s="129" t="s">
        <v>15</v>
      </c>
      <c r="H73" s="133" t="s">
        <v>22</v>
      </c>
    </row>
    <row r="74" spans="1:92" s="27" customFormat="1" x14ac:dyDescent="0.3">
      <c r="A74" s="250">
        <v>3</v>
      </c>
      <c r="B74" s="132" t="s">
        <v>45</v>
      </c>
      <c r="C74" s="129" t="s">
        <v>46</v>
      </c>
      <c r="D74" s="219">
        <v>500</v>
      </c>
      <c r="E74" s="237">
        <v>44835</v>
      </c>
      <c r="F74" s="238">
        <v>44835</v>
      </c>
      <c r="G74" s="129" t="s">
        <v>15</v>
      </c>
      <c r="H74" s="133" t="s">
        <v>22</v>
      </c>
    </row>
    <row r="75" spans="1:92" s="27" customFormat="1" x14ac:dyDescent="0.3">
      <c r="A75" s="250">
        <v>4</v>
      </c>
      <c r="B75" s="132" t="s">
        <v>50</v>
      </c>
      <c r="C75" s="129" t="s">
        <v>17</v>
      </c>
      <c r="D75" s="219">
        <v>1440</v>
      </c>
      <c r="E75" s="237">
        <v>44562</v>
      </c>
      <c r="F75" s="238">
        <v>44896</v>
      </c>
      <c r="G75" s="129" t="s">
        <v>15</v>
      </c>
      <c r="H75" s="133" t="s">
        <v>22</v>
      </c>
    </row>
    <row r="76" spans="1:92" s="27" customFormat="1" ht="26.4" x14ac:dyDescent="0.3">
      <c r="A76" s="250">
        <v>5</v>
      </c>
      <c r="B76" s="134" t="s">
        <v>51</v>
      </c>
      <c r="C76" s="129" t="s">
        <v>42</v>
      </c>
      <c r="D76" s="219">
        <v>2200</v>
      </c>
      <c r="E76" s="237">
        <v>44774</v>
      </c>
      <c r="F76" s="238">
        <v>44774</v>
      </c>
      <c r="G76" s="129" t="s">
        <v>15</v>
      </c>
      <c r="H76" s="133" t="s">
        <v>22</v>
      </c>
    </row>
    <row r="77" spans="1:92" s="27" customFormat="1" ht="26.4" x14ac:dyDescent="0.3">
      <c r="A77" s="250">
        <v>6</v>
      </c>
      <c r="B77" s="134" t="s">
        <v>30</v>
      </c>
      <c r="C77" s="129" t="s">
        <v>31</v>
      </c>
      <c r="D77" s="219">
        <v>800</v>
      </c>
      <c r="E77" s="237">
        <v>44774</v>
      </c>
      <c r="F77" s="238">
        <v>44774</v>
      </c>
      <c r="G77" s="129" t="s">
        <v>15</v>
      </c>
      <c r="H77" s="133" t="s">
        <v>22</v>
      </c>
    </row>
    <row r="78" spans="1:92" s="27" customFormat="1" ht="26.4" x14ac:dyDescent="0.3">
      <c r="A78" s="249">
        <v>7</v>
      </c>
      <c r="B78" s="128" t="s">
        <v>63</v>
      </c>
      <c r="C78" s="263" t="s">
        <v>62</v>
      </c>
      <c r="D78" s="218">
        <v>2661.34</v>
      </c>
      <c r="E78" s="235">
        <v>44562</v>
      </c>
      <c r="F78" s="236">
        <v>44896</v>
      </c>
      <c r="G78" s="264" t="s">
        <v>15</v>
      </c>
      <c r="H78" s="135" t="s">
        <v>22</v>
      </c>
    </row>
    <row r="79" spans="1:92" s="27" customFormat="1" ht="14.25" customHeight="1" x14ac:dyDescent="0.3">
      <c r="A79" s="250">
        <v>8</v>
      </c>
      <c r="B79" s="134" t="s">
        <v>70</v>
      </c>
      <c r="C79" s="129" t="s">
        <v>71</v>
      </c>
      <c r="D79" s="219">
        <v>2000</v>
      </c>
      <c r="E79" s="237">
        <v>44562</v>
      </c>
      <c r="F79" s="238">
        <v>44896</v>
      </c>
      <c r="G79" s="265" t="s">
        <v>15</v>
      </c>
      <c r="H79" s="133" t="s">
        <v>22</v>
      </c>
      <c r="K79" s="69"/>
    </row>
    <row r="80" spans="1:92" s="27" customFormat="1" ht="26.4" x14ac:dyDescent="0.3">
      <c r="A80" s="250">
        <v>9</v>
      </c>
      <c r="B80" s="134" t="s">
        <v>74</v>
      </c>
      <c r="C80" s="129" t="s">
        <v>75</v>
      </c>
      <c r="D80" s="219">
        <v>300</v>
      </c>
      <c r="E80" s="237">
        <v>44562</v>
      </c>
      <c r="F80" s="238">
        <v>44896</v>
      </c>
      <c r="G80" s="129" t="s">
        <v>15</v>
      </c>
      <c r="H80" s="133" t="s">
        <v>22</v>
      </c>
      <c r="K80" s="69"/>
    </row>
    <row r="81" spans="1:12" ht="18" customHeight="1" x14ac:dyDescent="0.3">
      <c r="A81" s="249">
        <v>10</v>
      </c>
      <c r="B81" s="136" t="s">
        <v>111</v>
      </c>
      <c r="C81" s="267" t="s">
        <v>69</v>
      </c>
      <c r="D81" s="220">
        <v>700</v>
      </c>
      <c r="E81" s="239">
        <v>44562</v>
      </c>
      <c r="F81" s="240">
        <v>44896</v>
      </c>
      <c r="G81" s="266" t="s">
        <v>15</v>
      </c>
      <c r="H81" s="137" t="s">
        <v>22</v>
      </c>
      <c r="K81" s="27"/>
      <c r="L81" s="27"/>
    </row>
    <row r="82" spans="1:12" ht="19.5" customHeight="1" x14ac:dyDescent="0.3">
      <c r="A82" s="249">
        <v>11</v>
      </c>
      <c r="B82" s="128" t="s">
        <v>196</v>
      </c>
      <c r="C82" s="263" t="s">
        <v>114</v>
      </c>
      <c r="D82" s="218">
        <v>1000</v>
      </c>
      <c r="E82" s="235">
        <v>44562</v>
      </c>
      <c r="F82" s="236">
        <v>44896</v>
      </c>
      <c r="G82" s="263" t="s">
        <v>15</v>
      </c>
      <c r="H82" s="137" t="s">
        <v>22</v>
      </c>
      <c r="K82" s="27"/>
      <c r="L82" s="27"/>
    </row>
    <row r="83" spans="1:12" ht="19.5" customHeight="1" x14ac:dyDescent="0.3">
      <c r="A83" s="249">
        <v>12</v>
      </c>
      <c r="B83" s="128" t="s">
        <v>181</v>
      </c>
      <c r="C83" s="263" t="s">
        <v>182</v>
      </c>
      <c r="D83" s="218">
        <v>12605.04</v>
      </c>
      <c r="E83" s="235">
        <v>44562</v>
      </c>
      <c r="F83" s="236">
        <v>44896</v>
      </c>
      <c r="G83" s="263" t="s">
        <v>15</v>
      </c>
      <c r="H83" s="137" t="s">
        <v>22</v>
      </c>
      <c r="K83" s="27"/>
      <c r="L83" s="27"/>
    </row>
    <row r="84" spans="1:12" ht="16.5" customHeight="1" thickBot="1" x14ac:dyDescent="0.35">
      <c r="A84" s="275" t="s">
        <v>201</v>
      </c>
      <c r="B84" s="275"/>
      <c r="C84" s="275"/>
      <c r="D84" s="189">
        <f>SUM(D72:D82)</f>
        <v>17016.560000000001</v>
      </c>
      <c r="E84" s="41"/>
      <c r="F84" s="41"/>
      <c r="G84" s="42"/>
      <c r="H84" s="110"/>
    </row>
    <row r="85" spans="1:12" ht="16.5" customHeight="1" thickBot="1" x14ac:dyDescent="0.35">
      <c r="A85" s="276" t="s">
        <v>203</v>
      </c>
      <c r="B85" s="276"/>
      <c r="C85" s="276"/>
      <c r="D85" s="197">
        <f>D70+D84</f>
        <v>1214447.8500000001</v>
      </c>
      <c r="E85" s="198"/>
      <c r="F85" s="199"/>
      <c r="G85" s="199"/>
      <c r="H85" s="190"/>
    </row>
    <row r="86" spans="1:12" ht="18" thickBot="1" x14ac:dyDescent="0.35">
      <c r="A86" s="272" t="s">
        <v>202</v>
      </c>
      <c r="B86" s="273"/>
      <c r="C86" s="273"/>
      <c r="D86" s="200">
        <f>D33+D85</f>
        <v>1368738.59</v>
      </c>
      <c r="E86" s="201"/>
      <c r="F86" s="202"/>
      <c r="G86" s="202"/>
      <c r="H86" s="203"/>
    </row>
    <row r="87" spans="1:12" x14ac:dyDescent="0.3">
      <c r="A87" s="274" t="s">
        <v>204</v>
      </c>
      <c r="B87" s="274"/>
      <c r="C87" s="60"/>
      <c r="D87" s="61" t="s">
        <v>60</v>
      </c>
      <c r="E87" s="45"/>
      <c r="F87" s="21"/>
      <c r="G87" s="62"/>
      <c r="H87" s="91"/>
    </row>
    <row r="88" spans="1:12" ht="13.5" customHeight="1" x14ac:dyDescent="0.3">
      <c r="A88" s="274"/>
      <c r="B88" s="274"/>
      <c r="C88" s="20"/>
      <c r="D88" s="37"/>
      <c r="E88" s="242"/>
      <c r="F88" s="91"/>
      <c r="G88" s="91"/>
      <c r="H88" s="23"/>
    </row>
    <row r="89" spans="1:12" x14ac:dyDescent="0.3">
      <c r="A89" s="21"/>
      <c r="B89" s="21"/>
      <c r="C89" s="22"/>
      <c r="D89" s="277"/>
      <c r="E89" s="277"/>
      <c r="F89" s="277"/>
      <c r="G89" s="23"/>
      <c r="H89" s="23"/>
    </row>
    <row r="90" spans="1:12" x14ac:dyDescent="0.3">
      <c r="A90" s="21"/>
      <c r="B90" s="21"/>
      <c r="C90" s="22"/>
      <c r="D90" s="38"/>
      <c r="E90" s="47"/>
      <c r="F90" s="49"/>
      <c r="G90" s="23"/>
    </row>
  </sheetData>
  <mergeCells count="20">
    <mergeCell ref="A9:H9"/>
    <mergeCell ref="A10:H10"/>
    <mergeCell ref="A33:C33"/>
    <mergeCell ref="A70:C70"/>
    <mergeCell ref="B24:C24"/>
    <mergeCell ref="B32:C32"/>
    <mergeCell ref="A4:H4"/>
    <mergeCell ref="A6:A7"/>
    <mergeCell ref="B6:B7"/>
    <mergeCell ref="C6:C7"/>
    <mergeCell ref="E6:E7"/>
    <mergeCell ref="F6:F7"/>
    <mergeCell ref="H6:H7"/>
    <mergeCell ref="C5:E5"/>
    <mergeCell ref="A86:C86"/>
    <mergeCell ref="A87:B87"/>
    <mergeCell ref="A84:C84"/>
    <mergeCell ref="A85:C85"/>
    <mergeCell ref="D89:F89"/>
    <mergeCell ref="A88:B88"/>
  </mergeCells>
  <pageMargins left="0.70866141732283472" right="0.70866141732283472" top="0.74803149606299213" bottom="0.74803149606299213" header="0.31496062992125984" footer="0.31496062992125984"/>
  <pageSetup paperSize="9"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P11" sqref="P11"/>
    </sheetView>
  </sheetViews>
  <sheetFormatPr defaultRowHeight="14.4" x14ac:dyDescent="0.3"/>
  <cols>
    <col min="1" max="1" width="4.6640625" customWidth="1"/>
    <col min="2" max="2" width="20.5546875" customWidth="1"/>
    <col min="3" max="3" width="11" customWidth="1"/>
    <col min="4" max="5" width="13" customWidth="1"/>
    <col min="6" max="6" width="9.88671875" customWidth="1"/>
    <col min="7" max="7" width="26" customWidth="1"/>
    <col min="9" max="9" width="12.33203125" customWidth="1"/>
    <col min="10" max="10" width="13.44140625" customWidth="1"/>
    <col min="11" max="11" width="9.33203125" customWidth="1"/>
    <col min="12" max="12" width="14.6640625" customWidth="1"/>
  </cols>
  <sheetData>
    <row r="1" spans="1:13" x14ac:dyDescent="0.3">
      <c r="A1" t="s">
        <v>193</v>
      </c>
      <c r="D1" s="39"/>
      <c r="E1" s="48"/>
      <c r="F1" s="48"/>
      <c r="H1" s="83"/>
      <c r="I1" s="84"/>
      <c r="J1" s="84"/>
      <c r="K1" s="85"/>
      <c r="L1" s="85"/>
      <c r="M1" s="85"/>
    </row>
    <row r="2" spans="1:13" x14ac:dyDescent="0.3">
      <c r="D2" s="39"/>
      <c r="E2" s="48"/>
      <c r="F2" s="48"/>
      <c r="H2" s="83"/>
      <c r="I2" s="84"/>
      <c r="J2" s="84"/>
      <c r="K2" s="328"/>
      <c r="L2" s="329"/>
      <c r="M2" s="329"/>
    </row>
    <row r="3" spans="1:13" ht="15.6" x14ac:dyDescent="0.3">
      <c r="D3" s="39"/>
      <c r="E3" s="48"/>
      <c r="F3" s="48"/>
      <c r="I3" s="55"/>
      <c r="J3" s="55"/>
      <c r="K3" s="54"/>
      <c r="L3" s="54"/>
      <c r="M3" s="54"/>
    </row>
    <row r="4" spans="1:13" ht="20.25" customHeight="1" x14ac:dyDescent="0.3">
      <c r="A4" s="299" t="s">
        <v>220</v>
      </c>
      <c r="B4" s="299"/>
      <c r="C4" s="299"/>
      <c r="D4" s="299"/>
      <c r="E4" s="299"/>
      <c r="F4" s="299"/>
      <c r="G4" s="299"/>
      <c r="H4" s="299"/>
      <c r="I4" s="299"/>
      <c r="J4" s="299"/>
    </row>
    <row r="5" spans="1:13" x14ac:dyDescent="0.3">
      <c r="B5" s="2"/>
      <c r="C5" s="2"/>
      <c r="D5" s="334" t="s">
        <v>221</v>
      </c>
      <c r="E5" s="334"/>
      <c r="F5" s="334"/>
      <c r="G5" s="334"/>
      <c r="H5" s="2"/>
      <c r="I5" s="2"/>
      <c r="J5" s="43"/>
      <c r="K5" s="43"/>
      <c r="L5" s="2"/>
      <c r="M5" s="2"/>
    </row>
    <row r="6" spans="1:13" ht="15" thickBot="1" x14ac:dyDescent="0.35">
      <c r="A6" s="1"/>
      <c r="B6" s="1"/>
      <c r="C6" s="1"/>
      <c r="D6" s="50"/>
      <c r="E6" s="50"/>
      <c r="F6" s="50"/>
      <c r="G6" s="1"/>
      <c r="H6" s="1"/>
      <c r="I6" s="53"/>
      <c r="J6" s="53"/>
      <c r="K6" s="1"/>
      <c r="L6" s="1"/>
      <c r="M6" s="2"/>
    </row>
    <row r="7" spans="1:13" ht="51.6" thickBot="1" x14ac:dyDescent="0.35">
      <c r="A7" s="317" t="s">
        <v>0</v>
      </c>
      <c r="B7" s="317" t="s">
        <v>79</v>
      </c>
      <c r="C7" s="317" t="s">
        <v>1</v>
      </c>
      <c r="D7" s="51" t="s">
        <v>209</v>
      </c>
      <c r="E7" s="330" t="s">
        <v>210</v>
      </c>
      <c r="F7" s="71" t="s">
        <v>209</v>
      </c>
      <c r="G7" s="317" t="s">
        <v>9</v>
      </c>
      <c r="H7" s="70" t="s">
        <v>80</v>
      </c>
      <c r="I7" s="332" t="s">
        <v>211</v>
      </c>
      <c r="J7" s="332" t="s">
        <v>212</v>
      </c>
      <c r="K7" s="317" t="s">
        <v>2</v>
      </c>
      <c r="L7" s="317" t="s">
        <v>3</v>
      </c>
      <c r="M7" s="2"/>
    </row>
    <row r="8" spans="1:13" ht="15" thickBot="1" x14ac:dyDescent="0.35">
      <c r="A8" s="318"/>
      <c r="B8" s="318"/>
      <c r="C8" s="318"/>
      <c r="D8" s="52" t="s">
        <v>8</v>
      </c>
      <c r="E8" s="331"/>
      <c r="F8" s="72" t="s">
        <v>81</v>
      </c>
      <c r="G8" s="318"/>
      <c r="H8" s="73" t="s">
        <v>82</v>
      </c>
      <c r="I8" s="333"/>
      <c r="J8" s="333"/>
      <c r="K8" s="318"/>
      <c r="L8" s="318"/>
      <c r="M8" s="2"/>
    </row>
    <row r="9" spans="1:13" ht="15" customHeight="1" x14ac:dyDescent="0.3">
      <c r="A9" s="319" t="s">
        <v>83</v>
      </c>
      <c r="B9" s="320"/>
      <c r="C9" s="320"/>
      <c r="D9" s="320"/>
      <c r="E9" s="320"/>
      <c r="F9" s="320"/>
      <c r="G9" s="320"/>
      <c r="H9" s="320"/>
      <c r="I9" s="320"/>
      <c r="J9" s="320"/>
      <c r="K9" s="320"/>
      <c r="L9" s="321"/>
      <c r="M9" s="2"/>
    </row>
    <row r="10" spans="1:13" ht="15" x14ac:dyDescent="0.3">
      <c r="A10" s="322" t="s">
        <v>106</v>
      </c>
      <c r="B10" s="323"/>
      <c r="C10" s="323"/>
      <c r="D10" s="323"/>
      <c r="E10" s="323"/>
      <c r="F10" s="323"/>
      <c r="G10" s="323"/>
      <c r="H10" s="323"/>
      <c r="I10" s="323"/>
      <c r="J10" s="323"/>
      <c r="K10" s="323"/>
      <c r="L10" s="324"/>
      <c r="M10" s="2"/>
    </row>
    <row r="11" spans="1:13" ht="52.8" x14ac:dyDescent="0.3">
      <c r="A11" s="116">
        <v>1</v>
      </c>
      <c r="B11" s="117" t="s">
        <v>23</v>
      </c>
      <c r="C11" s="117" t="s">
        <v>24</v>
      </c>
      <c r="D11" s="118"/>
      <c r="E11" s="179">
        <v>10240</v>
      </c>
      <c r="F11" s="118"/>
      <c r="G11" s="117" t="s">
        <v>213</v>
      </c>
      <c r="H11" s="116"/>
      <c r="I11" s="119"/>
      <c r="J11" s="119"/>
      <c r="K11" s="116" t="s">
        <v>15</v>
      </c>
      <c r="L11" s="116"/>
      <c r="M11" s="2"/>
    </row>
    <row r="12" spans="1:13" ht="68.25" customHeight="1" x14ac:dyDescent="0.3">
      <c r="A12" s="116">
        <v>2</v>
      </c>
      <c r="B12" s="117" t="s">
        <v>84</v>
      </c>
      <c r="C12" s="117" t="s">
        <v>86</v>
      </c>
      <c r="D12" s="118"/>
      <c r="E12" s="179">
        <v>16806.72</v>
      </c>
      <c r="F12" s="118"/>
      <c r="G12" s="117" t="s">
        <v>214</v>
      </c>
      <c r="H12" s="116"/>
      <c r="I12" s="119"/>
      <c r="J12" s="119"/>
      <c r="K12" s="116" t="s">
        <v>15</v>
      </c>
      <c r="L12" s="116"/>
      <c r="M12" s="2"/>
    </row>
    <row r="13" spans="1:13" ht="30.75" customHeight="1" thickBot="1" x14ac:dyDescent="0.35">
      <c r="A13" s="304" t="s">
        <v>215</v>
      </c>
      <c r="B13" s="305"/>
      <c r="C13" s="306"/>
      <c r="D13" s="180"/>
      <c r="E13" s="221">
        <f>E11+E12</f>
        <v>27046.720000000001</v>
      </c>
      <c r="F13" s="181"/>
      <c r="G13" s="182"/>
      <c r="H13" s="183"/>
      <c r="I13" s="184"/>
      <c r="J13" s="184"/>
      <c r="K13" s="183"/>
      <c r="L13" s="185"/>
      <c r="M13" s="2"/>
    </row>
    <row r="14" spans="1:13" ht="15" x14ac:dyDescent="0.3">
      <c r="A14" s="325" t="s">
        <v>85</v>
      </c>
      <c r="B14" s="326"/>
      <c r="C14" s="326"/>
      <c r="D14" s="326"/>
      <c r="E14" s="326"/>
      <c r="F14" s="326"/>
      <c r="G14" s="326"/>
      <c r="H14" s="326"/>
      <c r="I14" s="326"/>
      <c r="J14" s="326"/>
      <c r="K14" s="326"/>
      <c r="L14" s="327"/>
      <c r="M14" s="2"/>
    </row>
    <row r="15" spans="1:13" ht="66" x14ac:dyDescent="0.3">
      <c r="A15" s="116">
        <v>1</v>
      </c>
      <c r="B15" s="117" t="s">
        <v>23</v>
      </c>
      <c r="C15" s="117" t="s">
        <v>24</v>
      </c>
      <c r="D15" s="118"/>
      <c r="E15" s="179">
        <v>1680.67</v>
      </c>
      <c r="F15" s="118"/>
      <c r="G15" s="117" t="s">
        <v>216</v>
      </c>
      <c r="H15" s="116"/>
      <c r="I15" s="119"/>
      <c r="J15" s="119"/>
      <c r="K15" s="116" t="s">
        <v>15</v>
      </c>
      <c r="L15" s="186"/>
      <c r="M15" s="2"/>
    </row>
    <row r="16" spans="1:13" ht="63.75" customHeight="1" x14ac:dyDescent="0.3">
      <c r="A16" s="187">
        <v>2</v>
      </c>
      <c r="B16" s="117" t="s">
        <v>84</v>
      </c>
      <c r="C16" s="188" t="s">
        <v>86</v>
      </c>
      <c r="D16" s="118"/>
      <c r="E16" s="179">
        <v>16806.72</v>
      </c>
      <c r="F16" s="118"/>
      <c r="G16" s="117" t="s">
        <v>214</v>
      </c>
      <c r="H16" s="116"/>
      <c r="I16" s="119"/>
      <c r="J16" s="119"/>
      <c r="K16" s="116" t="s">
        <v>15</v>
      </c>
      <c r="L16" s="186"/>
      <c r="M16" s="2"/>
    </row>
    <row r="17" spans="1:13" ht="32.25" customHeight="1" thickBot="1" x14ac:dyDescent="0.35">
      <c r="A17" s="304" t="s">
        <v>217</v>
      </c>
      <c r="B17" s="305"/>
      <c r="C17" s="306"/>
      <c r="D17" s="181"/>
      <c r="E17" s="268">
        <f>E15+E16</f>
        <v>18487.39</v>
      </c>
      <c r="F17" s="181"/>
      <c r="G17" s="269"/>
      <c r="H17" s="183"/>
      <c r="I17" s="184"/>
      <c r="J17" s="184"/>
      <c r="K17" s="183"/>
      <c r="L17" s="270"/>
      <c r="M17" s="2"/>
    </row>
    <row r="18" spans="1:13" ht="16.5" thickBot="1" x14ac:dyDescent="0.3">
      <c r="A18" s="307" t="s">
        <v>87</v>
      </c>
      <c r="B18" s="307"/>
      <c r="C18" s="307"/>
      <c r="D18" s="271"/>
      <c r="E18" s="271">
        <f>E13+E17</f>
        <v>45534.11</v>
      </c>
      <c r="F18" s="271"/>
      <c r="G18" s="308"/>
      <c r="H18" s="309"/>
      <c r="I18" s="309"/>
      <c r="J18" s="309"/>
      <c r="K18" s="309"/>
      <c r="L18" s="310"/>
      <c r="M18" s="2"/>
    </row>
    <row r="19" spans="1:13" ht="15.75" customHeight="1" x14ac:dyDescent="0.25">
      <c r="A19" s="311" t="s">
        <v>10</v>
      </c>
      <c r="B19" s="312"/>
      <c r="C19" s="312"/>
      <c r="D19" s="312"/>
      <c r="E19" s="312"/>
      <c r="F19" s="312"/>
      <c r="G19" s="312"/>
      <c r="H19" s="312"/>
      <c r="I19" s="312"/>
      <c r="J19" s="312"/>
      <c r="K19" s="312"/>
      <c r="L19" s="313"/>
      <c r="M19" s="2"/>
    </row>
    <row r="20" spans="1:13" ht="15.75" x14ac:dyDescent="0.25">
      <c r="A20" s="314" t="s">
        <v>107</v>
      </c>
      <c r="B20" s="315"/>
      <c r="C20" s="315"/>
      <c r="D20" s="315"/>
      <c r="E20" s="315"/>
      <c r="F20" s="315"/>
      <c r="G20" s="315"/>
      <c r="H20" s="315"/>
      <c r="I20" s="315"/>
      <c r="J20" s="315"/>
      <c r="K20" s="315"/>
      <c r="L20" s="316"/>
      <c r="M20" s="2"/>
    </row>
    <row r="21" spans="1:13" ht="51" x14ac:dyDescent="0.25">
      <c r="A21" s="116">
        <v>1</v>
      </c>
      <c r="B21" s="117" t="s">
        <v>188</v>
      </c>
      <c r="C21" s="117" t="s">
        <v>187</v>
      </c>
      <c r="D21" s="118"/>
      <c r="E21" s="241">
        <v>1860</v>
      </c>
      <c r="F21" s="118"/>
      <c r="G21" s="117" t="s">
        <v>218</v>
      </c>
      <c r="H21" s="116"/>
      <c r="I21" s="119"/>
      <c r="J21" s="119"/>
      <c r="K21" s="116" t="s">
        <v>15</v>
      </c>
      <c r="L21" s="116"/>
      <c r="M21" s="2"/>
    </row>
    <row r="22" spans="1:13" ht="36.75" customHeight="1" thickBot="1" x14ac:dyDescent="0.35">
      <c r="A22" s="304" t="s">
        <v>219</v>
      </c>
      <c r="B22" s="305"/>
      <c r="C22" s="306"/>
      <c r="D22" s="74"/>
      <c r="E22" s="86">
        <v>1860</v>
      </c>
      <c r="F22" s="74"/>
      <c r="G22" s="75"/>
      <c r="H22" s="76"/>
      <c r="I22" s="77"/>
      <c r="J22" s="77"/>
      <c r="K22" s="76"/>
      <c r="L22" s="78"/>
      <c r="M22" s="2"/>
    </row>
    <row r="23" spans="1:13" ht="16.2" thickBot="1" x14ac:dyDescent="0.35">
      <c r="A23" s="300" t="s">
        <v>89</v>
      </c>
      <c r="B23" s="300"/>
      <c r="C23" s="300"/>
      <c r="D23" s="79"/>
      <c r="E23" s="87">
        <f>E22</f>
        <v>1860</v>
      </c>
      <c r="F23" s="89"/>
      <c r="G23" s="301"/>
      <c r="H23" s="302"/>
      <c r="I23" s="302"/>
      <c r="J23" s="302"/>
      <c r="K23" s="302"/>
      <c r="L23" s="303"/>
      <c r="M23" s="2"/>
    </row>
    <row r="24" spans="1:13" ht="16.2" thickBot="1" x14ac:dyDescent="0.35">
      <c r="A24" s="296" t="s">
        <v>90</v>
      </c>
      <c r="B24" s="297"/>
      <c r="C24" s="297"/>
      <c r="D24" s="298"/>
      <c r="E24" s="88">
        <f>E18+E23</f>
        <v>47394.11</v>
      </c>
      <c r="F24" s="80"/>
      <c r="G24" s="80"/>
      <c r="H24" s="80"/>
      <c r="I24" s="80"/>
      <c r="J24" s="80"/>
      <c r="K24" s="80"/>
      <c r="L24" s="81"/>
    </row>
    <row r="31" spans="1:13" ht="14.25" customHeight="1" x14ac:dyDescent="0.3"/>
  </sheetData>
  <mergeCells count="25">
    <mergeCell ref="K2:M2"/>
    <mergeCell ref="A7:A8"/>
    <mergeCell ref="B7:B8"/>
    <mergeCell ref="C7:C8"/>
    <mergeCell ref="E7:E8"/>
    <mergeCell ref="G7:G8"/>
    <mergeCell ref="I7:I8"/>
    <mergeCell ref="J7:J8"/>
    <mergeCell ref="D5:G5"/>
    <mergeCell ref="A24:D24"/>
    <mergeCell ref="A4:J4"/>
    <mergeCell ref="A23:C23"/>
    <mergeCell ref="G23:L23"/>
    <mergeCell ref="A17:C17"/>
    <mergeCell ref="A18:C18"/>
    <mergeCell ref="G18:L18"/>
    <mergeCell ref="A19:L19"/>
    <mergeCell ref="A20:L20"/>
    <mergeCell ref="A22:C22"/>
    <mergeCell ref="K7:K8"/>
    <mergeCell ref="L7:L8"/>
    <mergeCell ref="A9:L9"/>
    <mergeCell ref="A10:L10"/>
    <mergeCell ref="A13:C13"/>
    <mergeCell ref="A14:L1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6"/>
  <sheetViews>
    <sheetView topLeftCell="A43" workbookViewId="0">
      <selection activeCell="I55" sqref="I55"/>
    </sheetView>
  </sheetViews>
  <sheetFormatPr defaultRowHeight="14.4" x14ac:dyDescent="0.3"/>
  <cols>
    <col min="1" max="1" width="5.5546875" customWidth="1"/>
    <col min="2" max="2" width="34" customWidth="1"/>
    <col min="3" max="3" width="15.5546875" customWidth="1"/>
    <col min="4" max="4" width="18.6640625" style="39" customWidth="1"/>
    <col min="5" max="5" width="16.109375" style="48" customWidth="1"/>
    <col min="6" max="6" width="15.109375" style="48" customWidth="1"/>
    <col min="7" max="7" width="14.88671875" style="168" customWidth="1"/>
    <col min="8" max="8" width="17.44140625" customWidth="1"/>
    <col min="11" max="11" width="10.109375" bestFit="1" customWidth="1"/>
    <col min="17" max="17" width="10.109375" bestFit="1" customWidth="1"/>
  </cols>
  <sheetData>
    <row r="1" spans="1:10" x14ac:dyDescent="0.3">
      <c r="G1" s="168" t="s">
        <v>59</v>
      </c>
    </row>
    <row r="2" spans="1:10" x14ac:dyDescent="0.3">
      <c r="G2" s="168" t="s">
        <v>78</v>
      </c>
    </row>
    <row r="3" spans="1:10" x14ac:dyDescent="0.3">
      <c r="A3" t="s">
        <v>6</v>
      </c>
      <c r="G3" s="168" t="s">
        <v>7</v>
      </c>
    </row>
    <row r="4" spans="1:10" x14ac:dyDescent="0.3">
      <c r="A4" t="s">
        <v>5</v>
      </c>
    </row>
    <row r="5" spans="1:10" x14ac:dyDescent="0.3">
      <c r="A5" t="s">
        <v>4</v>
      </c>
    </row>
    <row r="7" spans="1:10" x14ac:dyDescent="0.3">
      <c r="A7" s="2"/>
      <c r="B7" s="2"/>
      <c r="C7" s="2"/>
      <c r="D7" s="29"/>
      <c r="E7" s="43"/>
      <c r="F7" s="43"/>
      <c r="G7" s="140"/>
      <c r="H7" s="2"/>
      <c r="I7" s="2"/>
      <c r="J7" s="2"/>
    </row>
    <row r="8" spans="1:10" ht="20.25" customHeight="1" x14ac:dyDescent="0.3">
      <c r="A8" s="278" t="s">
        <v>178</v>
      </c>
      <c r="B8" s="278"/>
      <c r="C8" s="278"/>
      <c r="D8" s="278"/>
      <c r="E8" s="278"/>
      <c r="F8" s="278"/>
      <c r="G8" s="278"/>
      <c r="H8" s="278"/>
    </row>
    <row r="9" spans="1:10" ht="20.25" customHeight="1" thickBot="1" x14ac:dyDescent="0.35">
      <c r="A9" s="122"/>
      <c r="B9" s="122"/>
      <c r="C9" s="278" t="s">
        <v>175</v>
      </c>
      <c r="D9" s="278"/>
      <c r="E9" s="278"/>
      <c r="F9" s="122"/>
      <c r="G9" s="138"/>
      <c r="H9" s="122"/>
    </row>
    <row r="10" spans="1:10" ht="51" customHeight="1" x14ac:dyDescent="0.3">
      <c r="A10" s="279" t="s">
        <v>0</v>
      </c>
      <c r="B10" s="281" t="s">
        <v>18</v>
      </c>
      <c r="C10" s="281" t="s">
        <v>1</v>
      </c>
      <c r="D10" s="30" t="s">
        <v>19</v>
      </c>
      <c r="E10" s="283" t="s">
        <v>20</v>
      </c>
      <c r="F10" s="283" t="s">
        <v>21</v>
      </c>
      <c r="G10" s="139" t="s">
        <v>2</v>
      </c>
      <c r="H10" s="285" t="s">
        <v>11</v>
      </c>
    </row>
    <row r="11" spans="1:10" ht="15" thickBot="1" x14ac:dyDescent="0.35">
      <c r="A11" s="280"/>
      <c r="B11" s="282"/>
      <c r="C11" s="282"/>
      <c r="D11" s="31" t="s">
        <v>12</v>
      </c>
      <c r="E11" s="284"/>
      <c r="F11" s="284"/>
      <c r="G11" s="4" t="s">
        <v>13</v>
      </c>
      <c r="H11" s="286"/>
    </row>
    <row r="12" spans="1:10" ht="15" thickBot="1" x14ac:dyDescent="0.35">
      <c r="A12" s="5"/>
      <c r="B12" s="6"/>
      <c r="C12" s="6"/>
      <c r="D12" s="32"/>
      <c r="E12" s="7"/>
      <c r="F12" s="7"/>
      <c r="G12" s="7"/>
      <c r="H12" s="8"/>
    </row>
    <row r="13" spans="1:10" x14ac:dyDescent="0.3">
      <c r="A13" s="335" t="s">
        <v>66</v>
      </c>
      <c r="B13" s="336"/>
      <c r="C13" s="336"/>
      <c r="D13" s="336"/>
      <c r="E13" s="336"/>
      <c r="F13" s="336"/>
      <c r="G13" s="336"/>
      <c r="H13" s="337"/>
    </row>
    <row r="14" spans="1:10" ht="17.399999999999999" x14ac:dyDescent="0.3">
      <c r="A14" s="141" t="s">
        <v>163</v>
      </c>
      <c r="B14" s="141"/>
      <c r="C14" s="143"/>
      <c r="D14" s="144"/>
      <c r="E14" s="145"/>
      <c r="F14" s="145"/>
      <c r="G14" s="169"/>
      <c r="H14" s="143"/>
    </row>
    <row r="15" spans="1:10" ht="17.399999999999999" x14ac:dyDescent="0.3">
      <c r="A15" s="141"/>
      <c r="B15" s="142" t="s">
        <v>136</v>
      </c>
      <c r="C15" s="149"/>
      <c r="D15" s="150"/>
      <c r="E15" s="151"/>
      <c r="F15" s="151"/>
      <c r="G15" s="170"/>
      <c r="H15" s="152"/>
    </row>
    <row r="16" spans="1:10" s="27" customFormat="1" ht="33" customHeight="1" x14ac:dyDescent="0.3">
      <c r="A16" s="99">
        <v>1</v>
      </c>
      <c r="B16" s="15" t="s">
        <v>48</v>
      </c>
      <c r="C16" s="146" t="s">
        <v>95</v>
      </c>
      <c r="D16" s="147">
        <v>16000</v>
      </c>
      <c r="E16" s="225">
        <v>44562</v>
      </c>
      <c r="F16" s="225">
        <v>44896</v>
      </c>
      <c r="G16" s="148" t="s">
        <v>15</v>
      </c>
      <c r="H16" s="148" t="s">
        <v>22</v>
      </c>
    </row>
    <row r="17" spans="1:11" s="27" customFormat="1" ht="39.6" x14ac:dyDescent="0.3">
      <c r="A17" s="99">
        <v>2</v>
      </c>
      <c r="B17" s="15" t="s">
        <v>25</v>
      </c>
      <c r="C17" s="19" t="s">
        <v>26</v>
      </c>
      <c r="D17" s="34">
        <v>62500</v>
      </c>
      <c r="E17" s="222">
        <v>44562</v>
      </c>
      <c r="F17" s="222">
        <v>44896</v>
      </c>
      <c r="G17" s="13" t="s">
        <v>15</v>
      </c>
      <c r="H17" s="13" t="s">
        <v>22</v>
      </c>
      <c r="I17" s="67"/>
      <c r="J17" s="67"/>
      <c r="K17" s="67"/>
    </row>
    <row r="18" spans="1:11" ht="26.4" x14ac:dyDescent="0.3">
      <c r="A18" s="99">
        <v>3</v>
      </c>
      <c r="B18" s="24" t="s">
        <v>47</v>
      </c>
      <c r="C18" s="25" t="s">
        <v>29</v>
      </c>
      <c r="D18" s="35">
        <v>3000</v>
      </c>
      <c r="E18" s="222">
        <v>44562</v>
      </c>
      <c r="F18" s="222">
        <v>44896</v>
      </c>
      <c r="G18" s="13" t="s">
        <v>15</v>
      </c>
      <c r="H18" s="17" t="s">
        <v>22</v>
      </c>
    </row>
    <row r="19" spans="1:11" x14ac:dyDescent="0.3">
      <c r="A19" s="99">
        <v>4</v>
      </c>
      <c r="B19" s="24" t="s">
        <v>130</v>
      </c>
      <c r="C19" s="25" t="s">
        <v>131</v>
      </c>
      <c r="D19" s="35">
        <v>6600</v>
      </c>
      <c r="E19" s="222">
        <v>44562</v>
      </c>
      <c r="F19" s="222">
        <v>44896</v>
      </c>
      <c r="G19" s="13" t="s">
        <v>15</v>
      </c>
      <c r="H19" s="17" t="s">
        <v>22</v>
      </c>
    </row>
    <row r="20" spans="1:11" x14ac:dyDescent="0.3">
      <c r="A20" s="99">
        <v>5</v>
      </c>
      <c r="B20" s="24" t="s">
        <v>23</v>
      </c>
      <c r="C20" s="25" t="s">
        <v>24</v>
      </c>
      <c r="D20" s="35">
        <v>10240.34</v>
      </c>
      <c r="E20" s="222">
        <v>44562</v>
      </c>
      <c r="F20" s="222">
        <v>44896</v>
      </c>
      <c r="G20" s="13"/>
      <c r="H20" s="17"/>
    </row>
    <row r="21" spans="1:11" x14ac:dyDescent="0.3">
      <c r="A21" s="99">
        <v>6</v>
      </c>
      <c r="B21" s="24" t="s">
        <v>129</v>
      </c>
      <c r="C21" s="25" t="s">
        <v>126</v>
      </c>
      <c r="D21" s="35">
        <v>2500</v>
      </c>
      <c r="E21" s="222"/>
      <c r="F21" s="222"/>
      <c r="G21" s="13"/>
      <c r="H21" s="17"/>
    </row>
    <row r="22" spans="1:11" x14ac:dyDescent="0.3">
      <c r="A22" s="99"/>
      <c r="B22" s="156" t="s">
        <v>137</v>
      </c>
      <c r="C22" s="25"/>
      <c r="D22" s="64">
        <f>SUM(D16:D21)</f>
        <v>100840.34</v>
      </c>
      <c r="E22" s="13"/>
      <c r="F22" s="13"/>
      <c r="G22" s="13"/>
      <c r="H22" s="17"/>
    </row>
    <row r="23" spans="1:11" ht="17.399999999999999" x14ac:dyDescent="0.3">
      <c r="A23" s="157"/>
      <c r="B23" s="142" t="s">
        <v>138</v>
      </c>
      <c r="C23" s="158"/>
      <c r="D23" s="159"/>
      <c r="E23" s="160"/>
      <c r="F23" s="160"/>
      <c r="G23" s="171"/>
      <c r="H23" s="161"/>
    </row>
    <row r="24" spans="1:11" x14ac:dyDescent="0.3">
      <c r="A24" s="99">
        <v>1</v>
      </c>
      <c r="B24" s="154" t="s">
        <v>72</v>
      </c>
      <c r="C24" s="12" t="s">
        <v>73</v>
      </c>
      <c r="D24" s="34">
        <v>31835.29</v>
      </c>
      <c r="E24" s="251">
        <v>44562</v>
      </c>
      <c r="F24" s="251">
        <v>44896</v>
      </c>
      <c r="G24" s="12" t="s">
        <v>15</v>
      </c>
      <c r="H24" s="96" t="s">
        <v>22</v>
      </c>
    </row>
    <row r="25" spans="1:11" x14ac:dyDescent="0.3">
      <c r="A25" s="99">
        <v>2</v>
      </c>
      <c r="B25" s="154" t="s">
        <v>98</v>
      </c>
      <c r="C25" s="12" t="s">
        <v>97</v>
      </c>
      <c r="D25" s="34">
        <v>113047</v>
      </c>
      <c r="E25" s="251">
        <v>44562</v>
      </c>
      <c r="F25" s="251">
        <v>44896</v>
      </c>
      <c r="G25" s="12" t="s">
        <v>15</v>
      </c>
      <c r="H25" s="96" t="s">
        <v>22</v>
      </c>
    </row>
    <row r="26" spans="1:11" x14ac:dyDescent="0.3">
      <c r="A26" s="162"/>
      <c r="B26" s="153" t="s">
        <v>139</v>
      </c>
      <c r="C26" s="162"/>
      <c r="D26" s="163">
        <f>D24+D25</f>
        <v>144882.29</v>
      </c>
      <c r="E26" s="153"/>
      <c r="F26" s="153"/>
      <c r="G26" s="172"/>
      <c r="H26" s="162"/>
    </row>
    <row r="27" spans="1:11" ht="17.399999999999999" x14ac:dyDescent="0.3">
      <c r="A27" s="157"/>
      <c r="B27" s="142" t="s">
        <v>140</v>
      </c>
      <c r="C27" s="158"/>
      <c r="D27" s="159"/>
      <c r="E27" s="160"/>
      <c r="F27" s="160"/>
      <c r="G27" s="171"/>
      <c r="H27" s="161"/>
    </row>
    <row r="28" spans="1:11" x14ac:dyDescent="0.3">
      <c r="A28" s="99">
        <v>1</v>
      </c>
      <c r="B28" s="154" t="s">
        <v>65</v>
      </c>
      <c r="C28" s="96" t="s">
        <v>64</v>
      </c>
      <c r="D28" s="34">
        <v>6111.76</v>
      </c>
      <c r="E28" s="251">
        <v>44562</v>
      </c>
      <c r="F28" s="251">
        <v>44896</v>
      </c>
      <c r="G28" s="12" t="s">
        <v>15</v>
      </c>
      <c r="H28" s="96" t="s">
        <v>22</v>
      </c>
    </row>
    <row r="29" spans="1:11" x14ac:dyDescent="0.3">
      <c r="A29" s="99">
        <v>2</v>
      </c>
      <c r="B29" s="154" t="s">
        <v>99</v>
      </c>
      <c r="C29" s="96" t="s">
        <v>100</v>
      </c>
      <c r="D29" s="34">
        <v>7564</v>
      </c>
      <c r="E29" s="251">
        <v>44562</v>
      </c>
      <c r="F29" s="251">
        <v>44896</v>
      </c>
      <c r="G29" s="12" t="s">
        <v>15</v>
      </c>
      <c r="H29" s="96" t="s">
        <v>22</v>
      </c>
    </row>
    <row r="30" spans="1:11" x14ac:dyDescent="0.3">
      <c r="A30" s="162"/>
      <c r="B30" s="153" t="s">
        <v>141</v>
      </c>
      <c r="C30" s="162"/>
      <c r="D30" s="163">
        <f>D28+D29</f>
        <v>13675.76</v>
      </c>
      <c r="E30" s="153"/>
      <c r="F30" s="153"/>
      <c r="G30" s="172"/>
      <c r="H30" s="162"/>
    </row>
    <row r="31" spans="1:11" ht="17.399999999999999" x14ac:dyDescent="0.3">
      <c r="A31" s="157"/>
      <c r="B31" s="142" t="s">
        <v>142</v>
      </c>
      <c r="C31" s="158"/>
      <c r="D31" s="159"/>
      <c r="E31" s="160"/>
      <c r="F31" s="160"/>
      <c r="G31" s="171"/>
      <c r="H31" s="161"/>
    </row>
    <row r="32" spans="1:11" x14ac:dyDescent="0.3">
      <c r="A32" s="99">
        <v>1</v>
      </c>
      <c r="B32" s="154" t="s">
        <v>84</v>
      </c>
      <c r="C32" s="96" t="s">
        <v>86</v>
      </c>
      <c r="D32" s="34">
        <v>16806.72</v>
      </c>
      <c r="E32" s="251">
        <v>44562</v>
      </c>
      <c r="F32" s="251">
        <v>44896</v>
      </c>
      <c r="G32" s="12" t="s">
        <v>15</v>
      </c>
      <c r="H32" s="96" t="s">
        <v>22</v>
      </c>
    </row>
    <row r="33" spans="1:8" x14ac:dyDescent="0.3">
      <c r="A33" s="96"/>
      <c r="B33" s="153" t="s">
        <v>165</v>
      </c>
      <c r="C33" s="162"/>
      <c r="D33" s="163">
        <v>16806.72</v>
      </c>
      <c r="E33" s="154"/>
      <c r="F33" s="154"/>
      <c r="G33" s="12"/>
      <c r="H33" s="96"/>
    </row>
    <row r="34" spans="1:8" ht="17.399999999999999" x14ac:dyDescent="0.3">
      <c r="A34" s="157"/>
      <c r="B34" s="142" t="s">
        <v>143</v>
      </c>
      <c r="C34" s="158"/>
      <c r="D34" s="159"/>
      <c r="E34" s="160"/>
      <c r="F34" s="160"/>
      <c r="G34" s="171"/>
      <c r="H34" s="161"/>
    </row>
    <row r="35" spans="1:8" ht="27" customHeight="1" x14ac:dyDescent="0.3">
      <c r="A35" s="99">
        <v>1</v>
      </c>
      <c r="B35" s="155" t="s">
        <v>63</v>
      </c>
      <c r="C35" s="96" t="s">
        <v>62</v>
      </c>
      <c r="D35" s="34">
        <v>62216.93</v>
      </c>
      <c r="E35" s="251">
        <v>44562</v>
      </c>
      <c r="F35" s="251">
        <v>44896</v>
      </c>
      <c r="G35" s="12" t="s">
        <v>15</v>
      </c>
      <c r="H35" s="96" t="s">
        <v>22</v>
      </c>
    </row>
    <row r="36" spans="1:8" x14ac:dyDescent="0.3">
      <c r="A36" s="99">
        <v>2</v>
      </c>
      <c r="B36" s="154" t="s">
        <v>54</v>
      </c>
      <c r="C36" s="96" t="s">
        <v>55</v>
      </c>
      <c r="D36" s="34">
        <v>305</v>
      </c>
      <c r="E36" s="251">
        <v>44562</v>
      </c>
      <c r="F36" s="251">
        <v>44896</v>
      </c>
      <c r="G36" s="12" t="s">
        <v>15</v>
      </c>
      <c r="H36" s="96" t="s">
        <v>22</v>
      </c>
    </row>
    <row r="37" spans="1:8" x14ac:dyDescent="0.3">
      <c r="A37" s="99">
        <v>3</v>
      </c>
      <c r="B37" s="154" t="s">
        <v>53</v>
      </c>
      <c r="C37" s="96" t="s">
        <v>35</v>
      </c>
      <c r="D37" s="34">
        <v>14400</v>
      </c>
      <c r="E37" s="251">
        <v>44562</v>
      </c>
      <c r="F37" s="251">
        <v>44896</v>
      </c>
      <c r="G37" s="12" t="s">
        <v>15</v>
      </c>
      <c r="H37" s="96" t="s">
        <v>22</v>
      </c>
    </row>
    <row r="38" spans="1:8" ht="29.25" customHeight="1" x14ac:dyDescent="0.3">
      <c r="A38" s="99">
        <v>4</v>
      </c>
      <c r="B38" s="154" t="s">
        <v>188</v>
      </c>
      <c r="C38" s="15" t="s">
        <v>88</v>
      </c>
      <c r="D38" s="34">
        <v>1860</v>
      </c>
      <c r="E38" s="154" t="s">
        <v>169</v>
      </c>
      <c r="F38" s="154"/>
      <c r="G38" s="12"/>
      <c r="H38" s="96"/>
    </row>
    <row r="39" spans="1:8" ht="27" customHeight="1" x14ac:dyDescent="0.3">
      <c r="A39" s="99">
        <v>5</v>
      </c>
      <c r="B39" s="155" t="s">
        <v>189</v>
      </c>
      <c r="C39" s="96" t="s">
        <v>69</v>
      </c>
      <c r="D39" s="34">
        <v>700</v>
      </c>
      <c r="E39" s="251">
        <v>44562</v>
      </c>
      <c r="F39" s="251">
        <v>44896</v>
      </c>
      <c r="G39" s="12" t="s">
        <v>15</v>
      </c>
      <c r="H39" s="96" t="s">
        <v>22</v>
      </c>
    </row>
    <row r="40" spans="1:8" ht="27" customHeight="1" x14ac:dyDescent="0.3">
      <c r="A40" s="99">
        <v>6</v>
      </c>
      <c r="B40" s="155" t="s">
        <v>171</v>
      </c>
      <c r="C40" s="96" t="s">
        <v>172</v>
      </c>
      <c r="D40" s="34">
        <v>350</v>
      </c>
      <c r="E40" s="251">
        <v>44562</v>
      </c>
      <c r="F40" s="251">
        <v>44896</v>
      </c>
      <c r="G40" s="12" t="s">
        <v>15</v>
      </c>
      <c r="H40" s="96" t="s">
        <v>22</v>
      </c>
    </row>
    <row r="41" spans="1:8" x14ac:dyDescent="0.3">
      <c r="A41" s="96"/>
      <c r="B41" s="153" t="s">
        <v>144</v>
      </c>
      <c r="C41" s="96"/>
      <c r="D41" s="163">
        <f>D35+D36+D37+D38+D39+D40</f>
        <v>79831.929999999993</v>
      </c>
      <c r="E41" s="154"/>
      <c r="F41" s="154"/>
      <c r="G41" s="12"/>
      <c r="H41" s="96"/>
    </row>
    <row r="42" spans="1:8" ht="17.399999999999999" x14ac:dyDescent="0.3">
      <c r="A42" s="157"/>
      <c r="B42" s="142" t="s">
        <v>145</v>
      </c>
      <c r="C42" s="158"/>
      <c r="D42" s="159"/>
      <c r="E42" s="160"/>
      <c r="F42" s="160"/>
      <c r="G42" s="171"/>
      <c r="H42" s="161"/>
    </row>
    <row r="43" spans="1:8" ht="27.75" customHeight="1" x14ac:dyDescent="0.3">
      <c r="A43" s="99">
        <v>1</v>
      </c>
      <c r="B43" s="155" t="s">
        <v>37</v>
      </c>
      <c r="C43" s="96" t="s">
        <v>40</v>
      </c>
      <c r="D43" s="34">
        <v>36611.599999999999</v>
      </c>
      <c r="E43" s="251">
        <v>44562</v>
      </c>
      <c r="F43" s="251">
        <v>44896</v>
      </c>
      <c r="G43" s="12" t="s">
        <v>15</v>
      </c>
      <c r="H43" s="96" t="s">
        <v>22</v>
      </c>
    </row>
    <row r="44" spans="1:8" x14ac:dyDescent="0.3">
      <c r="A44" s="99">
        <v>2</v>
      </c>
      <c r="B44" s="154" t="s">
        <v>132</v>
      </c>
      <c r="C44" s="96" t="s">
        <v>49</v>
      </c>
      <c r="D44" s="34">
        <v>8400</v>
      </c>
      <c r="E44" s="251">
        <v>44562</v>
      </c>
      <c r="F44" s="251">
        <v>44896</v>
      </c>
      <c r="G44" s="12" t="s">
        <v>15</v>
      </c>
      <c r="H44" s="96" t="s">
        <v>22</v>
      </c>
    </row>
    <row r="45" spans="1:8" ht="28.5" customHeight="1" x14ac:dyDescent="0.3">
      <c r="A45" s="99">
        <v>3</v>
      </c>
      <c r="B45" s="155" t="s">
        <v>133</v>
      </c>
      <c r="C45" s="96" t="s">
        <v>41</v>
      </c>
      <c r="D45" s="34">
        <v>5580</v>
      </c>
      <c r="E45" s="251">
        <v>44562</v>
      </c>
      <c r="F45" s="251">
        <v>44896</v>
      </c>
      <c r="G45" s="12" t="s">
        <v>15</v>
      </c>
      <c r="H45" s="96" t="s">
        <v>22</v>
      </c>
    </row>
    <row r="46" spans="1:8" x14ac:dyDescent="0.3">
      <c r="A46" s="99">
        <v>4</v>
      </c>
      <c r="B46" s="154" t="s">
        <v>56</v>
      </c>
      <c r="C46" s="96" t="s">
        <v>57</v>
      </c>
      <c r="D46" s="34">
        <v>8400</v>
      </c>
      <c r="E46" s="251">
        <v>44562</v>
      </c>
      <c r="F46" s="251">
        <v>44896</v>
      </c>
      <c r="G46" s="12" t="s">
        <v>15</v>
      </c>
      <c r="H46" s="96" t="s">
        <v>22</v>
      </c>
    </row>
    <row r="47" spans="1:8" x14ac:dyDescent="0.3">
      <c r="A47" s="99">
        <v>5</v>
      </c>
      <c r="B47" s="154" t="s">
        <v>112</v>
      </c>
      <c r="C47" s="96" t="s">
        <v>113</v>
      </c>
      <c r="D47" s="34">
        <v>16800</v>
      </c>
      <c r="E47" s="251">
        <v>44562</v>
      </c>
      <c r="F47" s="251">
        <v>44896</v>
      </c>
      <c r="G47" s="12" t="s">
        <v>15</v>
      </c>
      <c r="H47" s="96" t="s">
        <v>22</v>
      </c>
    </row>
    <row r="48" spans="1:8" x14ac:dyDescent="0.3">
      <c r="A48" s="96"/>
      <c r="B48" s="153" t="s">
        <v>146</v>
      </c>
      <c r="C48" s="162"/>
      <c r="D48" s="163">
        <f>D43+D44+D45+D46+D47</f>
        <v>75791.600000000006</v>
      </c>
      <c r="E48" s="154"/>
      <c r="F48" s="154"/>
      <c r="G48" s="12"/>
      <c r="H48" s="96"/>
    </row>
    <row r="49" spans="1:8" ht="17.399999999999999" x14ac:dyDescent="0.3">
      <c r="A49" s="157"/>
      <c r="B49" s="142" t="s">
        <v>147</v>
      </c>
      <c r="C49" s="158"/>
      <c r="D49" s="159"/>
      <c r="E49" s="160"/>
      <c r="F49" s="160"/>
      <c r="G49" s="171"/>
      <c r="H49" s="161"/>
    </row>
    <row r="50" spans="1:8" x14ac:dyDescent="0.3">
      <c r="A50" s="99">
        <v>1</v>
      </c>
      <c r="B50" s="154" t="s">
        <v>38</v>
      </c>
      <c r="C50" s="96" t="s">
        <v>34</v>
      </c>
      <c r="D50" s="34">
        <v>52000</v>
      </c>
      <c r="E50" s="252">
        <v>44562</v>
      </c>
      <c r="F50" s="251">
        <v>44896</v>
      </c>
      <c r="G50" s="12" t="s">
        <v>15</v>
      </c>
      <c r="H50" s="96" t="s">
        <v>22</v>
      </c>
    </row>
    <row r="51" spans="1:8" ht="30" customHeight="1" x14ac:dyDescent="0.3">
      <c r="A51" s="99">
        <v>2</v>
      </c>
      <c r="B51" s="155" t="s">
        <v>134</v>
      </c>
      <c r="C51" s="96" t="s">
        <v>58</v>
      </c>
      <c r="D51" s="34">
        <v>4000</v>
      </c>
      <c r="E51" s="252">
        <v>44562</v>
      </c>
      <c r="F51" s="251">
        <v>44896</v>
      </c>
      <c r="G51" s="12" t="s">
        <v>15</v>
      </c>
      <c r="H51" s="96" t="s">
        <v>22</v>
      </c>
    </row>
    <row r="52" spans="1:8" ht="26.4" x14ac:dyDescent="0.3">
      <c r="A52" s="99">
        <v>3</v>
      </c>
      <c r="B52" s="18" t="s">
        <v>67</v>
      </c>
      <c r="C52" s="15" t="s">
        <v>68</v>
      </c>
      <c r="D52" s="34">
        <v>3600</v>
      </c>
      <c r="E52" s="253">
        <v>44562</v>
      </c>
      <c r="F52" s="222">
        <v>44896</v>
      </c>
      <c r="G52" s="14" t="s">
        <v>15</v>
      </c>
      <c r="H52" s="165" t="s">
        <v>22</v>
      </c>
    </row>
    <row r="53" spans="1:8" x14ac:dyDescent="0.3">
      <c r="A53" s="99">
        <v>4</v>
      </c>
      <c r="B53" s="154" t="s">
        <v>52</v>
      </c>
      <c r="C53" s="96" t="s">
        <v>39</v>
      </c>
      <c r="D53" s="34">
        <v>44000</v>
      </c>
      <c r="E53" s="252">
        <v>44562</v>
      </c>
      <c r="F53" s="251">
        <v>44896</v>
      </c>
      <c r="G53" s="12" t="s">
        <v>15</v>
      </c>
      <c r="H53" s="96" t="s">
        <v>22</v>
      </c>
    </row>
    <row r="54" spans="1:8" x14ac:dyDescent="0.3">
      <c r="A54" s="99">
        <v>5</v>
      </c>
      <c r="B54" s="154" t="s">
        <v>109</v>
      </c>
      <c r="C54" s="96" t="s">
        <v>110</v>
      </c>
      <c r="D54" s="34">
        <v>4200</v>
      </c>
      <c r="E54" s="252">
        <v>44562</v>
      </c>
      <c r="F54" s="251">
        <v>44896</v>
      </c>
      <c r="G54" s="12" t="s">
        <v>15</v>
      </c>
      <c r="H54" s="96" t="s">
        <v>22</v>
      </c>
    </row>
    <row r="55" spans="1:8" x14ac:dyDescent="0.3">
      <c r="A55" s="99">
        <v>6</v>
      </c>
      <c r="B55" s="154" t="s">
        <v>135</v>
      </c>
      <c r="C55" s="96" t="s">
        <v>117</v>
      </c>
      <c r="D55" s="34">
        <v>12550</v>
      </c>
      <c r="E55" s="252">
        <v>44562</v>
      </c>
      <c r="F55" s="251">
        <v>44896</v>
      </c>
      <c r="G55" s="12" t="s">
        <v>15</v>
      </c>
      <c r="H55" s="96" t="s">
        <v>22</v>
      </c>
    </row>
    <row r="56" spans="1:8" x14ac:dyDescent="0.3">
      <c r="A56" s="99">
        <v>7</v>
      </c>
      <c r="B56" s="154" t="s">
        <v>168</v>
      </c>
      <c r="C56" s="96" t="s">
        <v>114</v>
      </c>
      <c r="D56" s="34">
        <v>4000</v>
      </c>
      <c r="E56" s="252">
        <v>44562</v>
      </c>
      <c r="F56" s="251">
        <v>44896</v>
      </c>
      <c r="G56" s="12" t="s">
        <v>15</v>
      </c>
      <c r="H56" s="96" t="s">
        <v>22</v>
      </c>
    </row>
    <row r="57" spans="1:8" x14ac:dyDescent="0.3">
      <c r="A57" s="99">
        <v>8</v>
      </c>
      <c r="B57" s="164" t="s">
        <v>50</v>
      </c>
      <c r="C57" s="96" t="s">
        <v>17</v>
      </c>
      <c r="D57" s="34">
        <v>2880</v>
      </c>
      <c r="E57" s="252">
        <v>44562</v>
      </c>
      <c r="F57" s="251">
        <v>44896</v>
      </c>
      <c r="G57" s="12" t="s">
        <v>15</v>
      </c>
      <c r="H57" s="96" t="s">
        <v>22</v>
      </c>
    </row>
    <row r="58" spans="1:8" ht="26.4" x14ac:dyDescent="0.3">
      <c r="A58" s="99">
        <v>9</v>
      </c>
      <c r="B58" s="18" t="s">
        <v>121</v>
      </c>
      <c r="C58" s="15" t="s">
        <v>61</v>
      </c>
      <c r="D58" s="34">
        <v>6000</v>
      </c>
      <c r="E58" s="253">
        <v>44562</v>
      </c>
      <c r="F58" s="222">
        <v>44896</v>
      </c>
      <c r="G58" s="14" t="s">
        <v>15</v>
      </c>
      <c r="H58" s="165" t="s">
        <v>22</v>
      </c>
    </row>
    <row r="59" spans="1:8" x14ac:dyDescent="0.3">
      <c r="A59" s="99">
        <v>10</v>
      </c>
      <c r="B59" s="154" t="s">
        <v>27</v>
      </c>
      <c r="C59" s="96" t="s">
        <v>28</v>
      </c>
      <c r="D59" s="34">
        <v>2500</v>
      </c>
      <c r="E59" s="252">
        <v>44562</v>
      </c>
      <c r="F59" s="251">
        <v>44896</v>
      </c>
      <c r="G59" s="12" t="s">
        <v>15</v>
      </c>
      <c r="H59" s="96" t="s">
        <v>22</v>
      </c>
    </row>
    <row r="60" spans="1:8" x14ac:dyDescent="0.3">
      <c r="A60" s="99">
        <v>11</v>
      </c>
      <c r="B60" s="154" t="s">
        <v>96</v>
      </c>
      <c r="C60" s="96" t="s">
        <v>91</v>
      </c>
      <c r="D60" s="34">
        <v>1500</v>
      </c>
      <c r="E60" s="252">
        <v>44562</v>
      </c>
      <c r="F60" s="251">
        <v>44896</v>
      </c>
      <c r="G60" s="12" t="s">
        <v>15</v>
      </c>
      <c r="H60" s="96" t="s">
        <v>22</v>
      </c>
    </row>
    <row r="61" spans="1:8" x14ac:dyDescent="0.3">
      <c r="A61" s="99">
        <v>12</v>
      </c>
      <c r="B61" s="154" t="s">
        <v>124</v>
      </c>
      <c r="C61" s="96" t="s">
        <v>125</v>
      </c>
      <c r="D61" s="34">
        <v>250</v>
      </c>
      <c r="E61" s="252">
        <v>44743</v>
      </c>
      <c r="F61" s="251">
        <v>44743</v>
      </c>
      <c r="G61" s="12" t="s">
        <v>15</v>
      </c>
      <c r="H61" s="96" t="s">
        <v>22</v>
      </c>
    </row>
    <row r="62" spans="1:8" x14ac:dyDescent="0.3">
      <c r="A62" s="99">
        <v>13</v>
      </c>
      <c r="B62" s="154" t="s">
        <v>123</v>
      </c>
      <c r="C62" s="96" t="s">
        <v>115</v>
      </c>
      <c r="D62" s="34">
        <v>3000</v>
      </c>
      <c r="E62" s="252">
        <v>44562</v>
      </c>
      <c r="F62" s="251">
        <v>44896</v>
      </c>
      <c r="G62" s="12" t="s">
        <v>15</v>
      </c>
      <c r="H62" s="96" t="s">
        <v>22</v>
      </c>
    </row>
    <row r="63" spans="1:8" x14ac:dyDescent="0.3">
      <c r="A63" s="99">
        <v>14</v>
      </c>
      <c r="B63" s="154" t="s">
        <v>77</v>
      </c>
      <c r="C63" s="96" t="s">
        <v>75</v>
      </c>
      <c r="D63" s="34">
        <v>700</v>
      </c>
      <c r="E63" s="252">
        <v>44743</v>
      </c>
      <c r="F63" s="251">
        <v>44835</v>
      </c>
      <c r="G63" s="12" t="s">
        <v>15</v>
      </c>
      <c r="H63" s="96" t="s">
        <v>22</v>
      </c>
    </row>
    <row r="64" spans="1:8" x14ac:dyDescent="0.3">
      <c r="A64" s="99">
        <v>15</v>
      </c>
      <c r="B64" s="154" t="s">
        <v>185</v>
      </c>
      <c r="C64" s="96" t="s">
        <v>186</v>
      </c>
      <c r="D64" s="34">
        <v>600</v>
      </c>
      <c r="E64" s="164"/>
      <c r="F64" s="154"/>
      <c r="G64" s="12"/>
      <c r="H64" s="96"/>
    </row>
    <row r="65" spans="1:8" x14ac:dyDescent="0.3">
      <c r="A65" s="99">
        <v>16</v>
      </c>
      <c r="B65" s="154" t="s">
        <v>190</v>
      </c>
      <c r="C65" s="96" t="s">
        <v>191</v>
      </c>
      <c r="D65" s="34">
        <v>1050</v>
      </c>
      <c r="E65" s="164"/>
      <c r="F65" s="154"/>
      <c r="G65" s="12"/>
      <c r="H65" s="96"/>
    </row>
    <row r="66" spans="1:8" x14ac:dyDescent="0.3">
      <c r="A66" s="99"/>
      <c r="B66" s="153" t="s">
        <v>148</v>
      </c>
      <c r="C66" s="162"/>
      <c r="D66" s="163">
        <f>SUM(D50:D65)</f>
        <v>142830</v>
      </c>
      <c r="E66" s="154"/>
      <c r="F66" s="154"/>
      <c r="G66" s="12"/>
      <c r="H66" s="96"/>
    </row>
    <row r="67" spans="1:8" ht="17.399999999999999" x14ac:dyDescent="0.3">
      <c r="A67" s="157"/>
      <c r="B67" s="142" t="s">
        <v>149</v>
      </c>
      <c r="C67" s="158"/>
      <c r="D67" s="159"/>
      <c r="E67" s="160"/>
      <c r="F67" s="160"/>
      <c r="G67" s="171"/>
      <c r="H67" s="161"/>
    </row>
    <row r="68" spans="1:8" x14ac:dyDescent="0.3">
      <c r="A68" s="99">
        <v>1</v>
      </c>
      <c r="B68" s="154" t="s">
        <v>43</v>
      </c>
      <c r="C68" s="96" t="s">
        <v>44</v>
      </c>
      <c r="D68" s="34">
        <v>830</v>
      </c>
      <c r="E68" s="251">
        <v>44562</v>
      </c>
      <c r="F68" s="251">
        <v>44896</v>
      </c>
      <c r="G68" s="12" t="s">
        <v>15</v>
      </c>
      <c r="H68" s="96" t="s">
        <v>22</v>
      </c>
    </row>
    <row r="69" spans="1:8" x14ac:dyDescent="0.3">
      <c r="A69" s="99">
        <v>2</v>
      </c>
      <c r="B69" s="154" t="s">
        <v>179</v>
      </c>
      <c r="C69" s="207" t="s">
        <v>180</v>
      </c>
      <c r="D69" s="34">
        <v>5473.36</v>
      </c>
      <c r="E69" s="251">
        <v>44621</v>
      </c>
      <c r="F69" s="251">
        <v>44896</v>
      </c>
      <c r="G69" s="12" t="s">
        <v>15</v>
      </c>
      <c r="H69" s="96" t="s">
        <v>22</v>
      </c>
    </row>
    <row r="70" spans="1:8" x14ac:dyDescent="0.3">
      <c r="A70" s="99">
        <v>3</v>
      </c>
      <c r="B70" s="154" t="s">
        <v>173</v>
      </c>
      <c r="C70" s="2" t="s">
        <v>174</v>
      </c>
      <c r="D70" s="34">
        <v>2100</v>
      </c>
      <c r="E70" s="251">
        <v>44621</v>
      </c>
      <c r="F70" s="251">
        <v>44896</v>
      </c>
      <c r="G70" s="12" t="s">
        <v>15</v>
      </c>
      <c r="H70" s="96" t="s">
        <v>22</v>
      </c>
    </row>
    <row r="71" spans="1:8" x14ac:dyDescent="0.3">
      <c r="A71" s="99"/>
      <c r="B71" s="153" t="s">
        <v>150</v>
      </c>
      <c r="C71" s="162"/>
      <c r="D71" s="163">
        <f>D68+D69+D70</f>
        <v>8403.36</v>
      </c>
      <c r="E71" s="154"/>
      <c r="F71" s="154"/>
      <c r="G71" s="12"/>
      <c r="H71" s="96"/>
    </row>
    <row r="72" spans="1:8" ht="17.399999999999999" x14ac:dyDescent="0.3">
      <c r="A72" s="157"/>
      <c r="B72" s="142" t="s">
        <v>151</v>
      </c>
      <c r="C72" s="158"/>
      <c r="D72" s="159"/>
      <c r="E72" s="160"/>
      <c r="F72" s="160"/>
      <c r="G72" s="171"/>
      <c r="H72" s="161"/>
    </row>
    <row r="73" spans="1:8" ht="16.5" customHeight="1" x14ac:dyDescent="0.3">
      <c r="A73" s="99">
        <v>1</v>
      </c>
      <c r="B73" s="24" t="s">
        <v>32</v>
      </c>
      <c r="C73" s="25" t="s">
        <v>33</v>
      </c>
      <c r="D73" s="35">
        <v>14715</v>
      </c>
      <c r="E73" s="254">
        <v>44805</v>
      </c>
      <c r="F73" s="222">
        <v>44835</v>
      </c>
      <c r="G73" s="13" t="s">
        <v>15</v>
      </c>
      <c r="H73" s="17" t="s">
        <v>22</v>
      </c>
    </row>
    <row r="74" spans="1:8" ht="18" customHeight="1" x14ac:dyDescent="0.3">
      <c r="A74" s="99">
        <v>2</v>
      </c>
      <c r="B74" s="24" t="s">
        <v>167</v>
      </c>
      <c r="C74" s="93" t="s">
        <v>114</v>
      </c>
      <c r="D74" s="35">
        <v>2000</v>
      </c>
      <c r="E74" s="255">
        <v>44562</v>
      </c>
      <c r="F74" s="223">
        <v>44896</v>
      </c>
      <c r="G74" s="17" t="s">
        <v>15</v>
      </c>
      <c r="H74" s="17" t="s">
        <v>22</v>
      </c>
    </row>
    <row r="75" spans="1:8" ht="27.75" customHeight="1" x14ac:dyDescent="0.3">
      <c r="A75" s="99">
        <v>3</v>
      </c>
      <c r="B75" s="24" t="s">
        <v>118</v>
      </c>
      <c r="C75" s="121" t="s">
        <v>122</v>
      </c>
      <c r="D75" s="35">
        <v>7563.03</v>
      </c>
      <c r="E75" s="255">
        <v>44562</v>
      </c>
      <c r="F75" s="223">
        <v>44896</v>
      </c>
      <c r="G75" s="17" t="s">
        <v>15</v>
      </c>
      <c r="H75" s="17" t="s">
        <v>22</v>
      </c>
    </row>
    <row r="76" spans="1:8" ht="24.75" customHeight="1" x14ac:dyDescent="0.3">
      <c r="A76" s="99">
        <v>5</v>
      </c>
      <c r="B76" s="24" t="s">
        <v>127</v>
      </c>
      <c r="C76" s="93" t="s">
        <v>128</v>
      </c>
      <c r="D76" s="35">
        <v>3600</v>
      </c>
      <c r="E76" s="256">
        <v>44562</v>
      </c>
      <c r="F76" s="257">
        <v>44896</v>
      </c>
      <c r="G76" s="17" t="s">
        <v>15</v>
      </c>
      <c r="H76" s="17" t="s">
        <v>22</v>
      </c>
    </row>
    <row r="77" spans="1:8" ht="14.25" customHeight="1" x14ac:dyDescent="0.3">
      <c r="A77" s="99"/>
      <c r="B77" s="156" t="s">
        <v>153</v>
      </c>
      <c r="C77" s="167"/>
      <c r="D77" s="64">
        <f>D73+D74+D75+D76</f>
        <v>27878.03</v>
      </c>
      <c r="E77" s="166"/>
      <c r="F77" s="166"/>
      <c r="G77" s="17"/>
      <c r="H77" s="17"/>
    </row>
    <row r="78" spans="1:8" ht="16.5" customHeight="1" x14ac:dyDescent="0.3">
      <c r="A78" s="157"/>
      <c r="B78" s="142" t="s">
        <v>154</v>
      </c>
      <c r="C78" s="158"/>
      <c r="D78" s="159"/>
      <c r="E78" s="160"/>
      <c r="F78" s="160"/>
      <c r="G78" s="171"/>
      <c r="H78" s="161"/>
    </row>
    <row r="79" spans="1:8" ht="15.75" customHeight="1" x14ac:dyDescent="0.3">
      <c r="A79" s="99">
        <v>1</v>
      </c>
      <c r="B79" s="24" t="s">
        <v>70</v>
      </c>
      <c r="C79" s="93" t="s">
        <v>71</v>
      </c>
      <c r="D79" s="35">
        <v>2000</v>
      </c>
      <c r="E79" s="258">
        <v>44562</v>
      </c>
      <c r="F79" s="257">
        <v>44896</v>
      </c>
      <c r="G79" s="17" t="s">
        <v>15</v>
      </c>
      <c r="H79" s="17" t="s">
        <v>22</v>
      </c>
    </row>
    <row r="80" spans="1:8" ht="15.75" customHeight="1" x14ac:dyDescent="0.3">
      <c r="A80" s="99"/>
      <c r="B80" s="156" t="s">
        <v>155</v>
      </c>
      <c r="C80" s="93"/>
      <c r="D80" s="64">
        <v>2000</v>
      </c>
      <c r="E80" s="166"/>
      <c r="F80" s="166"/>
      <c r="G80" s="17"/>
      <c r="H80" s="17"/>
    </row>
    <row r="81" spans="1:8" ht="16.5" customHeight="1" x14ac:dyDescent="0.3">
      <c r="A81" s="157"/>
      <c r="B81" s="142" t="s">
        <v>156</v>
      </c>
      <c r="C81" s="158"/>
      <c r="D81" s="159"/>
      <c r="E81" s="160"/>
      <c r="F81" s="160"/>
      <c r="G81" s="171"/>
      <c r="H81" s="161"/>
    </row>
    <row r="82" spans="1:8" ht="29.25" customHeight="1" x14ac:dyDescent="0.3">
      <c r="A82" s="99">
        <v>1</v>
      </c>
      <c r="B82" s="18" t="s">
        <v>51</v>
      </c>
      <c r="C82" s="19" t="s">
        <v>42</v>
      </c>
      <c r="D82" s="34">
        <v>7800</v>
      </c>
      <c r="E82" s="222">
        <v>44743</v>
      </c>
      <c r="F82" s="222">
        <v>44896</v>
      </c>
      <c r="G82" s="13" t="s">
        <v>15</v>
      </c>
      <c r="H82" s="13" t="s">
        <v>22</v>
      </c>
    </row>
    <row r="83" spans="1:8" ht="24.75" customHeight="1" x14ac:dyDescent="0.3">
      <c r="A83" s="99">
        <v>2</v>
      </c>
      <c r="B83" s="18" t="s">
        <v>30</v>
      </c>
      <c r="C83" s="19" t="s">
        <v>31</v>
      </c>
      <c r="D83" s="34">
        <v>22000</v>
      </c>
      <c r="E83" s="222">
        <v>44743</v>
      </c>
      <c r="F83" s="222">
        <v>44896</v>
      </c>
      <c r="G83" s="13" t="s">
        <v>15</v>
      </c>
      <c r="H83" s="13" t="s">
        <v>22</v>
      </c>
    </row>
    <row r="84" spans="1:8" ht="15.75" customHeight="1" x14ac:dyDescent="0.3">
      <c r="A84" s="99"/>
      <c r="B84" s="156" t="s">
        <v>157</v>
      </c>
      <c r="C84" s="93"/>
      <c r="D84" s="64">
        <f>D82+D83</f>
        <v>29800</v>
      </c>
      <c r="E84" s="166"/>
      <c r="F84" s="166"/>
      <c r="G84" s="17"/>
      <c r="H84" s="17"/>
    </row>
    <row r="85" spans="1:8" ht="15.75" customHeight="1" x14ac:dyDescent="0.3">
      <c r="A85" s="157"/>
      <c r="B85" s="142" t="s">
        <v>158</v>
      </c>
      <c r="C85" s="158"/>
      <c r="D85" s="159"/>
      <c r="E85" s="160"/>
      <c r="F85" s="160"/>
      <c r="G85" s="171"/>
      <c r="H85" s="161"/>
    </row>
    <row r="86" spans="1:8" ht="15.75" customHeight="1" x14ac:dyDescent="0.3">
      <c r="A86" s="99">
        <v>1</v>
      </c>
      <c r="B86" s="109" t="s">
        <v>92</v>
      </c>
      <c r="C86" s="112" t="s">
        <v>93</v>
      </c>
      <c r="D86" s="34">
        <v>744000</v>
      </c>
      <c r="E86" s="222">
        <v>44562</v>
      </c>
      <c r="F86" s="222">
        <v>44896</v>
      </c>
      <c r="G86" s="14" t="s">
        <v>15</v>
      </c>
      <c r="H86" s="13" t="s">
        <v>22</v>
      </c>
    </row>
    <row r="87" spans="1:8" ht="15.75" customHeight="1" x14ac:dyDescent="0.3">
      <c r="A87" s="99"/>
      <c r="B87" s="156" t="s">
        <v>159</v>
      </c>
      <c r="C87" s="93"/>
      <c r="D87" s="64">
        <v>744000</v>
      </c>
      <c r="E87" s="166"/>
      <c r="F87" s="166"/>
      <c r="G87" s="17"/>
      <c r="H87" s="17"/>
    </row>
    <row r="88" spans="1:8" ht="15.75" customHeight="1" x14ac:dyDescent="0.3">
      <c r="A88" s="157"/>
      <c r="B88" s="142" t="s">
        <v>160</v>
      </c>
      <c r="C88" s="158"/>
      <c r="D88" s="159"/>
      <c r="E88" s="160"/>
      <c r="F88" s="160"/>
      <c r="G88" s="171"/>
      <c r="H88" s="161"/>
    </row>
    <row r="89" spans="1:8" ht="15.75" customHeight="1" x14ac:dyDescent="0.3">
      <c r="A89" s="99">
        <v>1</v>
      </c>
      <c r="B89" s="18" t="s">
        <v>45</v>
      </c>
      <c r="C89" s="19" t="s">
        <v>46</v>
      </c>
      <c r="D89" s="34">
        <v>600</v>
      </c>
      <c r="E89" s="222">
        <v>44713</v>
      </c>
      <c r="F89" s="222">
        <v>44835</v>
      </c>
      <c r="G89" s="14" t="s">
        <v>15</v>
      </c>
      <c r="H89" s="13" t="s">
        <v>22</v>
      </c>
    </row>
    <row r="90" spans="1:8" ht="15.75" customHeight="1" x14ac:dyDescent="0.3">
      <c r="A90" s="99"/>
      <c r="B90" s="156" t="s">
        <v>161</v>
      </c>
      <c r="C90" s="93"/>
      <c r="D90" s="64">
        <v>600</v>
      </c>
      <c r="E90" s="166"/>
      <c r="F90" s="166"/>
      <c r="G90" s="17"/>
      <c r="H90" s="17"/>
    </row>
    <row r="91" spans="1:8" ht="18" customHeight="1" x14ac:dyDescent="0.3">
      <c r="A91" s="12"/>
      <c r="B91" s="295" t="s">
        <v>162</v>
      </c>
      <c r="C91" s="295"/>
      <c r="D91" s="64">
        <f>D22+D26+D30+D33+D41+D48+D66+D71+D77+D80+D84+D87+D90</f>
        <v>1387340.03</v>
      </c>
      <c r="E91" s="13"/>
      <c r="F91" s="13"/>
      <c r="G91" s="13"/>
      <c r="H91" s="17"/>
    </row>
    <row r="92" spans="1:8" ht="18" customHeight="1" x14ac:dyDescent="0.3">
      <c r="A92" s="9" t="s">
        <v>164</v>
      </c>
      <c r="B92" s="10"/>
      <c r="C92" s="10"/>
      <c r="D92" s="209"/>
      <c r="E92" s="44"/>
      <c r="F92" s="44"/>
      <c r="G92" s="173"/>
      <c r="H92" s="152"/>
    </row>
    <row r="93" spans="1:8" ht="18" customHeight="1" x14ac:dyDescent="0.3">
      <c r="A93" s="141"/>
      <c r="B93" s="142" t="s">
        <v>136</v>
      </c>
      <c r="C93" s="149"/>
      <c r="D93" s="159"/>
      <c r="E93" s="151"/>
      <c r="F93" s="151"/>
      <c r="G93" s="170"/>
      <c r="H93" s="152"/>
    </row>
    <row r="94" spans="1:8" ht="26.25" customHeight="1" x14ac:dyDescent="0.3">
      <c r="A94" s="99">
        <v>1</v>
      </c>
      <c r="B94" s="15" t="s">
        <v>48</v>
      </c>
      <c r="C94" s="146" t="s">
        <v>95</v>
      </c>
      <c r="D94" s="147">
        <v>1680.07</v>
      </c>
      <c r="E94" s="225">
        <v>44562</v>
      </c>
      <c r="F94" s="225">
        <v>44896</v>
      </c>
      <c r="G94" s="148" t="s">
        <v>15</v>
      </c>
      <c r="H94" s="148" t="s">
        <v>22</v>
      </c>
    </row>
    <row r="95" spans="1:8" ht="25.5" customHeight="1" x14ac:dyDescent="0.3">
      <c r="A95" s="99">
        <v>2</v>
      </c>
      <c r="B95" s="15" t="s">
        <v>25</v>
      </c>
      <c r="C95" s="19" t="s">
        <v>26</v>
      </c>
      <c r="D95" s="34">
        <v>13446.58</v>
      </c>
      <c r="E95" s="222">
        <v>44562</v>
      </c>
      <c r="F95" s="222">
        <v>44896</v>
      </c>
      <c r="G95" s="13" t="s">
        <v>15</v>
      </c>
      <c r="H95" s="13" t="s">
        <v>22</v>
      </c>
    </row>
    <row r="96" spans="1:8" ht="18" customHeight="1" x14ac:dyDescent="0.3">
      <c r="A96" s="99">
        <v>3</v>
      </c>
      <c r="B96" s="24" t="s">
        <v>23</v>
      </c>
      <c r="C96" s="25" t="s">
        <v>24</v>
      </c>
      <c r="D96" s="35">
        <v>1680.67</v>
      </c>
      <c r="E96" s="13"/>
      <c r="F96" s="13"/>
      <c r="G96" s="13"/>
      <c r="H96" s="17"/>
    </row>
    <row r="97" spans="1:8" ht="18" customHeight="1" x14ac:dyDescent="0.3">
      <c r="A97" s="99"/>
      <c r="B97" s="156" t="s">
        <v>137</v>
      </c>
      <c r="C97" s="25"/>
      <c r="D97" s="64">
        <f>D94+D95+D96</f>
        <v>16807.32</v>
      </c>
      <c r="E97" s="13"/>
      <c r="F97" s="13"/>
      <c r="G97" s="13"/>
      <c r="H97" s="17"/>
    </row>
    <row r="98" spans="1:8" ht="18" customHeight="1" x14ac:dyDescent="0.3">
      <c r="A98" s="157"/>
      <c r="B98" s="142" t="s">
        <v>142</v>
      </c>
      <c r="C98" s="158"/>
      <c r="D98" s="159"/>
      <c r="E98" s="160"/>
      <c r="F98" s="160"/>
      <c r="G98" s="171"/>
      <c r="H98" s="161"/>
    </row>
    <row r="99" spans="1:8" ht="18" customHeight="1" x14ac:dyDescent="0.3">
      <c r="A99" s="99">
        <v>1</v>
      </c>
      <c r="B99" s="154" t="s">
        <v>84</v>
      </c>
      <c r="C99" s="96" t="s">
        <v>86</v>
      </c>
      <c r="D99" s="34">
        <v>16806.72</v>
      </c>
      <c r="E99" s="251">
        <v>44562</v>
      </c>
      <c r="F99" s="251">
        <v>44896</v>
      </c>
      <c r="G99" s="12" t="s">
        <v>15</v>
      </c>
      <c r="H99" s="96" t="s">
        <v>22</v>
      </c>
    </row>
    <row r="100" spans="1:8" ht="18" customHeight="1" x14ac:dyDescent="0.3">
      <c r="A100" s="99"/>
      <c r="B100" s="153" t="s">
        <v>165</v>
      </c>
      <c r="C100" s="25"/>
      <c r="D100" s="64">
        <f>D99</f>
        <v>16806.72</v>
      </c>
      <c r="E100" s="13"/>
      <c r="F100" s="13"/>
      <c r="G100" s="13"/>
      <c r="H100" s="17"/>
    </row>
    <row r="101" spans="1:8" ht="17.399999999999999" x14ac:dyDescent="0.3">
      <c r="A101" s="157"/>
      <c r="B101" s="142" t="s">
        <v>143</v>
      </c>
      <c r="C101" s="158"/>
      <c r="D101" s="159"/>
      <c r="E101" s="160"/>
      <c r="F101" s="160"/>
      <c r="G101" s="171"/>
      <c r="H101" s="161"/>
    </row>
    <row r="102" spans="1:8" ht="27" customHeight="1" x14ac:dyDescent="0.3">
      <c r="A102" s="99">
        <v>1</v>
      </c>
      <c r="B102" s="155" t="s">
        <v>63</v>
      </c>
      <c r="C102" s="96" t="s">
        <v>62</v>
      </c>
      <c r="D102" s="34">
        <v>2661.34</v>
      </c>
      <c r="E102" s="251">
        <v>44562</v>
      </c>
      <c r="F102" s="251">
        <v>44896</v>
      </c>
      <c r="G102" s="12" t="s">
        <v>15</v>
      </c>
      <c r="H102" s="96" t="s">
        <v>22</v>
      </c>
    </row>
    <row r="103" spans="1:8" ht="27" customHeight="1" x14ac:dyDescent="0.3">
      <c r="A103" s="99">
        <v>2</v>
      </c>
      <c r="B103" s="155" t="s">
        <v>116</v>
      </c>
      <c r="C103" s="96" t="s">
        <v>69</v>
      </c>
      <c r="D103" s="34">
        <v>700</v>
      </c>
      <c r="E103" s="251">
        <v>44562</v>
      </c>
      <c r="F103" s="251">
        <v>44896</v>
      </c>
      <c r="G103" s="12" t="s">
        <v>15</v>
      </c>
      <c r="H103" s="96" t="s">
        <v>22</v>
      </c>
    </row>
    <row r="104" spans="1:8" x14ac:dyDescent="0.3">
      <c r="A104" s="96"/>
      <c r="B104" s="153" t="s">
        <v>144</v>
      </c>
      <c r="C104" s="96"/>
      <c r="D104" s="163">
        <f>D102+D103</f>
        <v>3361.34</v>
      </c>
      <c r="E104" s="154"/>
      <c r="F104" s="154"/>
      <c r="G104" s="12"/>
      <c r="H104" s="96"/>
    </row>
    <row r="105" spans="1:8" ht="17.25" customHeight="1" x14ac:dyDescent="0.3">
      <c r="A105" s="157"/>
      <c r="B105" s="142" t="s">
        <v>147</v>
      </c>
      <c r="C105" s="158"/>
      <c r="D105" s="159"/>
      <c r="E105" s="160"/>
      <c r="F105" s="160"/>
      <c r="G105" s="171"/>
      <c r="H105" s="161"/>
    </row>
    <row r="106" spans="1:8" ht="17.25" customHeight="1" x14ac:dyDescent="0.3">
      <c r="A106" s="96">
        <v>1</v>
      </c>
      <c r="B106" s="132" t="s">
        <v>50</v>
      </c>
      <c r="C106" s="132" t="s">
        <v>17</v>
      </c>
      <c r="D106" s="219">
        <v>1440</v>
      </c>
      <c r="E106" s="259">
        <v>44562</v>
      </c>
      <c r="F106" s="260">
        <v>44896</v>
      </c>
      <c r="G106" s="129" t="s">
        <v>15</v>
      </c>
      <c r="H106" s="133" t="s">
        <v>22</v>
      </c>
    </row>
    <row r="107" spans="1:8" ht="23.25" customHeight="1" x14ac:dyDescent="0.3">
      <c r="A107" s="96">
        <v>2</v>
      </c>
      <c r="B107" s="130" t="s">
        <v>76</v>
      </c>
      <c r="C107" s="176" t="s">
        <v>61</v>
      </c>
      <c r="D107" s="219">
        <v>1694.22</v>
      </c>
      <c r="E107" s="259">
        <v>44562</v>
      </c>
      <c r="F107" s="260">
        <v>44896</v>
      </c>
      <c r="G107" s="129" t="s">
        <v>15</v>
      </c>
      <c r="H107" s="133" t="s">
        <v>22</v>
      </c>
    </row>
    <row r="108" spans="1:8" ht="25.5" customHeight="1" x14ac:dyDescent="0.3">
      <c r="A108" s="96">
        <v>3</v>
      </c>
      <c r="B108" s="134" t="s">
        <v>74</v>
      </c>
      <c r="C108" s="132" t="s">
        <v>75</v>
      </c>
      <c r="D108" s="219">
        <v>300</v>
      </c>
      <c r="E108" s="259">
        <v>44562</v>
      </c>
      <c r="F108" s="260">
        <v>44896</v>
      </c>
      <c r="G108" s="129" t="s">
        <v>15</v>
      </c>
      <c r="H108" s="133" t="s">
        <v>22</v>
      </c>
    </row>
    <row r="109" spans="1:8" ht="17.25" customHeight="1" x14ac:dyDescent="0.3">
      <c r="A109" s="96">
        <v>4</v>
      </c>
      <c r="B109" s="154" t="s">
        <v>96</v>
      </c>
      <c r="C109" s="96" t="s">
        <v>91</v>
      </c>
      <c r="D109" s="34">
        <v>167.46</v>
      </c>
      <c r="E109" s="252">
        <v>44562</v>
      </c>
      <c r="F109" s="251">
        <v>44896</v>
      </c>
      <c r="G109" s="12" t="s">
        <v>15</v>
      </c>
      <c r="H109" s="96" t="s">
        <v>22</v>
      </c>
    </row>
    <row r="110" spans="1:8" ht="17.25" customHeight="1" x14ac:dyDescent="0.3">
      <c r="A110" s="96">
        <v>5</v>
      </c>
      <c r="B110" s="154" t="s">
        <v>152</v>
      </c>
      <c r="C110" s="96" t="s">
        <v>114</v>
      </c>
      <c r="D110" s="34">
        <v>600</v>
      </c>
      <c r="E110" s="252">
        <v>44562</v>
      </c>
      <c r="F110" s="251">
        <v>44896</v>
      </c>
      <c r="G110" s="12" t="s">
        <v>15</v>
      </c>
      <c r="H110" s="96" t="s">
        <v>22</v>
      </c>
    </row>
    <row r="111" spans="1:8" ht="17.25" customHeight="1" x14ac:dyDescent="0.3">
      <c r="A111" s="96"/>
      <c r="B111" s="153" t="s">
        <v>148</v>
      </c>
      <c r="C111" s="162"/>
      <c r="D111" s="163">
        <f>D106+D107+D108+D109+D110</f>
        <v>4201.68</v>
      </c>
      <c r="E111" s="154"/>
      <c r="F111" s="154"/>
      <c r="G111" s="12"/>
      <c r="H111" s="96"/>
    </row>
    <row r="112" spans="1:8" ht="17.25" customHeight="1" x14ac:dyDescent="0.3">
      <c r="A112" s="157"/>
      <c r="B112" s="142" t="s">
        <v>149</v>
      </c>
      <c r="C112" s="158"/>
      <c r="D112" s="159"/>
      <c r="E112" s="160"/>
      <c r="F112" s="160"/>
      <c r="G112" s="171"/>
      <c r="H112" s="161"/>
    </row>
    <row r="113" spans="1:8" ht="17.25" customHeight="1" x14ac:dyDescent="0.3">
      <c r="A113" s="99">
        <v>1</v>
      </c>
      <c r="B113" s="154" t="s">
        <v>43</v>
      </c>
      <c r="C113" s="96" t="s">
        <v>44</v>
      </c>
      <c r="D113" s="34">
        <v>840.33</v>
      </c>
      <c r="E113" s="251">
        <v>44562</v>
      </c>
      <c r="F113" s="251">
        <v>44896</v>
      </c>
      <c r="G113" s="12" t="s">
        <v>15</v>
      </c>
      <c r="H113" s="96" t="s">
        <v>22</v>
      </c>
    </row>
    <row r="114" spans="1:8" ht="17.25" customHeight="1" x14ac:dyDescent="0.3">
      <c r="A114" s="99"/>
      <c r="B114" s="153" t="s">
        <v>150</v>
      </c>
      <c r="C114" s="162"/>
      <c r="D114" s="163">
        <v>840.33</v>
      </c>
      <c r="E114" s="154"/>
      <c r="F114" s="154"/>
      <c r="G114" s="12"/>
      <c r="H114" s="96"/>
    </row>
    <row r="115" spans="1:8" ht="17.25" customHeight="1" x14ac:dyDescent="0.3">
      <c r="A115" s="157"/>
      <c r="B115" s="142" t="s">
        <v>151</v>
      </c>
      <c r="C115" s="158"/>
      <c r="D115" s="159"/>
      <c r="E115" s="160"/>
      <c r="F115" s="160"/>
      <c r="G115" s="171"/>
      <c r="H115" s="161"/>
    </row>
    <row r="116" spans="1:8" ht="17.25" customHeight="1" x14ac:dyDescent="0.3">
      <c r="A116" s="99">
        <v>1</v>
      </c>
      <c r="B116" s="24" t="s">
        <v>32</v>
      </c>
      <c r="C116" s="25" t="s">
        <v>33</v>
      </c>
      <c r="D116" s="35">
        <v>3721</v>
      </c>
      <c r="E116" s="254">
        <v>44805</v>
      </c>
      <c r="F116" s="222">
        <v>44835</v>
      </c>
      <c r="G116" s="13" t="s">
        <v>15</v>
      </c>
      <c r="H116" s="17" t="s">
        <v>22</v>
      </c>
    </row>
    <row r="117" spans="1:8" ht="17.25" customHeight="1" x14ac:dyDescent="0.3">
      <c r="A117" s="99">
        <v>2</v>
      </c>
      <c r="B117" s="24" t="s">
        <v>167</v>
      </c>
      <c r="C117" s="93" t="s">
        <v>114</v>
      </c>
      <c r="D117" s="35">
        <v>600</v>
      </c>
      <c r="E117" s="255">
        <v>44562</v>
      </c>
      <c r="F117" s="223">
        <v>44896</v>
      </c>
      <c r="G117" s="17" t="s">
        <v>15</v>
      </c>
      <c r="H117" s="17" t="s">
        <v>22</v>
      </c>
    </row>
    <row r="118" spans="1:8" ht="17.25" customHeight="1" x14ac:dyDescent="0.3">
      <c r="A118" s="99">
        <v>3</v>
      </c>
      <c r="B118" s="24" t="s">
        <v>118</v>
      </c>
      <c r="C118" s="121" t="s">
        <v>122</v>
      </c>
      <c r="D118" s="35">
        <v>569.75</v>
      </c>
      <c r="E118" s="255">
        <v>44562</v>
      </c>
      <c r="F118" s="223">
        <v>44896</v>
      </c>
      <c r="G118" s="17" t="s">
        <v>15</v>
      </c>
      <c r="H118" s="17" t="s">
        <v>22</v>
      </c>
    </row>
    <row r="119" spans="1:8" ht="17.25" customHeight="1" x14ac:dyDescent="0.3">
      <c r="A119" s="99"/>
      <c r="B119" s="156" t="s">
        <v>153</v>
      </c>
      <c r="C119" s="167"/>
      <c r="D119" s="64">
        <f>D116+D117+D118</f>
        <v>4890.75</v>
      </c>
      <c r="E119" s="166"/>
      <c r="F119" s="166"/>
      <c r="G119" s="17"/>
      <c r="H119" s="17"/>
    </row>
    <row r="120" spans="1:8" ht="17.25" customHeight="1" x14ac:dyDescent="0.3">
      <c r="A120" s="157"/>
      <c r="B120" s="142" t="s">
        <v>154</v>
      </c>
      <c r="C120" s="158"/>
      <c r="D120" s="159"/>
      <c r="E120" s="160"/>
      <c r="F120" s="160"/>
      <c r="G120" s="171"/>
      <c r="H120" s="161"/>
    </row>
    <row r="121" spans="1:8" ht="17.25" customHeight="1" x14ac:dyDescent="0.3">
      <c r="A121" s="99">
        <v>1</v>
      </c>
      <c r="B121" s="154" t="s">
        <v>70</v>
      </c>
      <c r="C121" s="96" t="s">
        <v>71</v>
      </c>
      <c r="D121" s="34">
        <v>1000</v>
      </c>
      <c r="E121" s="251">
        <v>44562</v>
      </c>
      <c r="F121" s="251">
        <v>44896</v>
      </c>
      <c r="G121" s="12" t="s">
        <v>15</v>
      </c>
      <c r="H121" s="96" t="s">
        <v>22</v>
      </c>
    </row>
    <row r="122" spans="1:8" ht="17.25" customHeight="1" x14ac:dyDescent="0.3">
      <c r="A122" s="96"/>
      <c r="B122" s="153" t="s">
        <v>155</v>
      </c>
      <c r="C122" s="162"/>
      <c r="D122" s="163">
        <v>1000</v>
      </c>
      <c r="E122" s="154"/>
      <c r="F122" s="154"/>
      <c r="G122" s="12"/>
      <c r="H122" s="96"/>
    </row>
    <row r="123" spans="1:8" ht="17.25" customHeight="1" x14ac:dyDescent="0.3">
      <c r="A123" s="157"/>
      <c r="B123" s="142" t="s">
        <v>156</v>
      </c>
      <c r="C123" s="158"/>
      <c r="D123" s="159"/>
      <c r="E123" s="160"/>
      <c r="F123" s="160"/>
      <c r="G123" s="171"/>
      <c r="H123" s="161"/>
    </row>
    <row r="124" spans="1:8" ht="27" customHeight="1" x14ac:dyDescent="0.3">
      <c r="A124" s="99">
        <v>1</v>
      </c>
      <c r="B124" s="18" t="s">
        <v>51</v>
      </c>
      <c r="C124" s="19" t="s">
        <v>42</v>
      </c>
      <c r="D124" s="34">
        <v>2200</v>
      </c>
      <c r="E124" s="222">
        <v>44743</v>
      </c>
      <c r="F124" s="222">
        <v>44896</v>
      </c>
      <c r="G124" s="13" t="s">
        <v>15</v>
      </c>
      <c r="H124" s="13" t="s">
        <v>22</v>
      </c>
    </row>
    <row r="125" spans="1:8" ht="24" customHeight="1" x14ac:dyDescent="0.3">
      <c r="A125" s="99">
        <v>2</v>
      </c>
      <c r="B125" s="18" t="s">
        <v>30</v>
      </c>
      <c r="C125" s="19" t="s">
        <v>31</v>
      </c>
      <c r="D125" s="34">
        <v>800</v>
      </c>
      <c r="E125" s="222">
        <v>44743</v>
      </c>
      <c r="F125" s="222">
        <v>44896</v>
      </c>
      <c r="G125" s="13" t="s">
        <v>15</v>
      </c>
      <c r="H125" s="13" t="s">
        <v>22</v>
      </c>
    </row>
    <row r="126" spans="1:8" ht="17.25" customHeight="1" x14ac:dyDescent="0.3">
      <c r="A126" s="99"/>
      <c r="B126" s="156" t="s">
        <v>157</v>
      </c>
      <c r="C126" s="93"/>
      <c r="D126" s="64">
        <v>3000</v>
      </c>
      <c r="E126" s="166"/>
      <c r="F126" s="166"/>
      <c r="G126" s="17"/>
      <c r="H126" s="17"/>
    </row>
    <row r="127" spans="1:8" ht="17.25" customHeight="1" x14ac:dyDescent="0.3">
      <c r="A127" s="157"/>
      <c r="B127" s="142" t="s">
        <v>160</v>
      </c>
      <c r="C127" s="158"/>
      <c r="D127" s="159"/>
      <c r="E127" s="160"/>
      <c r="F127" s="160"/>
      <c r="G127" s="171"/>
      <c r="H127" s="161"/>
    </row>
    <row r="128" spans="1:8" ht="17.25" customHeight="1" x14ac:dyDescent="0.3">
      <c r="A128" s="99">
        <v>1</v>
      </c>
      <c r="B128" s="18" t="s">
        <v>45</v>
      </c>
      <c r="C128" s="19" t="s">
        <v>46</v>
      </c>
      <c r="D128" s="34">
        <v>500</v>
      </c>
      <c r="E128" s="222">
        <v>44713</v>
      </c>
      <c r="F128" s="222">
        <v>44835</v>
      </c>
      <c r="G128" s="14" t="s">
        <v>15</v>
      </c>
      <c r="H128" s="103" t="s">
        <v>22</v>
      </c>
    </row>
    <row r="129" spans="1:8" ht="17.25" customHeight="1" x14ac:dyDescent="0.3">
      <c r="A129" s="99"/>
      <c r="B129" s="156" t="s">
        <v>161</v>
      </c>
      <c r="C129" s="93"/>
      <c r="D129" s="64">
        <v>500</v>
      </c>
      <c r="E129" s="166"/>
      <c r="F129" s="166"/>
      <c r="G129" s="17"/>
      <c r="H129" s="17"/>
    </row>
    <row r="130" spans="1:8" ht="31.5" customHeight="1" x14ac:dyDescent="0.3">
      <c r="A130" s="12"/>
      <c r="B130" s="295" t="s">
        <v>166</v>
      </c>
      <c r="C130" s="295"/>
      <c r="D130" s="64">
        <f>D97+D100+D104+D111+D114+D119+D122+D126+D129</f>
        <v>51408.140000000007</v>
      </c>
      <c r="E130" s="13"/>
      <c r="F130" s="13"/>
      <c r="G130" s="13"/>
      <c r="H130" s="26"/>
    </row>
    <row r="131" spans="1:8" ht="16.5" customHeight="1" x14ac:dyDescent="0.3">
      <c r="A131" s="293" t="s">
        <v>170</v>
      </c>
      <c r="B131" s="293"/>
      <c r="C131" s="293"/>
      <c r="D131" s="36">
        <f>D130+D91</f>
        <v>1438748.17</v>
      </c>
      <c r="E131" s="26"/>
      <c r="F131" s="26"/>
      <c r="G131" s="26"/>
      <c r="H131" s="177"/>
    </row>
    <row r="132" spans="1:8" ht="15.6" x14ac:dyDescent="0.3">
      <c r="A132" s="274"/>
      <c r="B132" s="274"/>
      <c r="C132" s="123"/>
      <c r="D132" s="37"/>
      <c r="E132" s="46"/>
      <c r="F132" s="123"/>
      <c r="G132" s="174"/>
      <c r="H132" s="23"/>
    </row>
    <row r="133" spans="1:8" x14ac:dyDescent="0.3">
      <c r="A133" s="21"/>
      <c r="B133" s="21"/>
      <c r="C133" s="22"/>
      <c r="D133" s="277"/>
      <c r="E133" s="277"/>
      <c r="F133" s="277"/>
      <c r="G133" s="175"/>
      <c r="H133" s="23"/>
    </row>
    <row r="134" spans="1:8" ht="13.5" customHeight="1" x14ac:dyDescent="0.3">
      <c r="A134" s="21"/>
      <c r="B134" s="21"/>
      <c r="C134" s="22"/>
      <c r="D134" s="38"/>
      <c r="E134" s="47"/>
      <c r="F134" s="49"/>
      <c r="G134" s="175"/>
    </row>
    <row r="135" spans="1:8" x14ac:dyDescent="0.3">
      <c r="E135"/>
      <c r="F135" t="s">
        <v>183</v>
      </c>
      <c r="G135"/>
    </row>
    <row r="136" spans="1:8" x14ac:dyDescent="0.3">
      <c r="E136" t="s">
        <v>184</v>
      </c>
      <c r="F136"/>
      <c r="G136"/>
    </row>
  </sheetData>
  <mergeCells count="14">
    <mergeCell ref="D133:F133"/>
    <mergeCell ref="A13:H13"/>
    <mergeCell ref="B91:C91"/>
    <mergeCell ref="B130:C130"/>
    <mergeCell ref="A131:C131"/>
    <mergeCell ref="A132:B132"/>
    <mergeCell ref="A8:H8"/>
    <mergeCell ref="C9:E9"/>
    <mergeCell ref="A10:A11"/>
    <mergeCell ref="B10:B11"/>
    <mergeCell ref="C10:C11"/>
    <mergeCell ref="E10:E11"/>
    <mergeCell ref="F10:F11"/>
    <mergeCell ref="H10:H11"/>
  </mergeCells>
  <pageMargins left="0.70866141732283472" right="0.70866141732283472" top="0.74803149606299213" bottom="0.74803149606299213" header="0.31496062992125984" footer="0.31496062992125984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Foaie2</vt:lpstr>
      <vt:lpstr>Foaie3</vt:lpstr>
      <vt:lpstr>paap pe alineat bugetare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2023-01-16T07:07:41Z</dcterms:modified>
</cp:coreProperties>
</file>