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11412"/>
  </bookViews>
  <sheets>
    <sheet name="07 centralizat" sheetId="2" r:id="rId1"/>
  </sheets>
  <definedNames>
    <definedName name="_">#REF!</definedName>
    <definedName name="_xlnm.Database">#REF!</definedName>
    <definedName name="Excel_BuiltIn_Database">#REF!</definedName>
    <definedName name="s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2" i="2" l="1"/>
  <c r="N81" i="2" s="1"/>
  <c r="N80" i="2" s="1"/>
  <c r="M81" i="2"/>
  <c r="M80" i="2" s="1"/>
  <c r="K81" i="2"/>
  <c r="K80" i="2" s="1"/>
  <c r="H81" i="2"/>
  <c r="H80" i="2" s="1"/>
  <c r="G81" i="2"/>
  <c r="G80" i="2" s="1"/>
  <c r="F81" i="2"/>
  <c r="F80" i="2" s="1"/>
  <c r="E81" i="2"/>
  <c r="E80" i="2"/>
  <c r="L79" i="2"/>
  <c r="O79" i="2"/>
  <c r="N78" i="2"/>
  <c r="O78" i="2"/>
  <c r="O74" i="2" s="1"/>
  <c r="O73" i="2" s="1"/>
  <c r="O72" i="2" s="1"/>
  <c r="P77" i="2"/>
  <c r="O77" i="2"/>
  <c r="L77" i="2"/>
  <c r="Q77" i="2"/>
  <c r="N77" i="2"/>
  <c r="O76" i="2"/>
  <c r="L76" i="2"/>
  <c r="M74" i="2"/>
  <c r="M73" i="2" s="1"/>
  <c r="M72" i="2" s="1"/>
  <c r="L75" i="2"/>
  <c r="H74" i="2"/>
  <c r="H73" i="2" s="1"/>
  <c r="H72" i="2" s="1"/>
  <c r="O75" i="2"/>
  <c r="G74" i="2"/>
  <c r="G73" i="2" s="1"/>
  <c r="G72" i="2" s="1"/>
  <c r="F74" i="2"/>
  <c r="F73" i="2" s="1"/>
  <c r="F72" i="2" s="1"/>
  <c r="L71" i="2"/>
  <c r="O71" i="2"/>
  <c r="N70" i="2"/>
  <c r="K69" i="2"/>
  <c r="F69" i="2"/>
  <c r="H69" i="2"/>
  <c r="G69" i="2"/>
  <c r="O68" i="2"/>
  <c r="O67" i="2" s="1"/>
  <c r="M67" i="2"/>
  <c r="L68" i="2"/>
  <c r="L67" i="2" s="1"/>
  <c r="K67" i="2"/>
  <c r="P68" i="2"/>
  <c r="P67" i="2" s="1"/>
  <c r="G67" i="2"/>
  <c r="E67" i="2"/>
  <c r="J67" i="2"/>
  <c r="F67" i="2"/>
  <c r="N66" i="2"/>
  <c r="L66" i="2"/>
  <c r="L64" i="2" s="1"/>
  <c r="L63" i="2" s="1"/>
  <c r="Q66" i="2"/>
  <c r="O66" i="2"/>
  <c r="P65" i="2"/>
  <c r="O65" i="2"/>
  <c r="L65" i="2"/>
  <c r="Q65" i="2"/>
  <c r="Q64" i="2" s="1"/>
  <c r="M64" i="2"/>
  <c r="I64" i="2"/>
  <c r="E64" i="2"/>
  <c r="N62" i="2"/>
  <c r="N61" i="2" s="1"/>
  <c r="N60" i="2" s="1"/>
  <c r="M61" i="2"/>
  <c r="Q62" i="2"/>
  <c r="Q61" i="2" s="1"/>
  <c r="Q60" i="2" s="1"/>
  <c r="F61" i="2"/>
  <c r="F60" i="2" s="1"/>
  <c r="E61" i="2"/>
  <c r="K61" i="2"/>
  <c r="K60" i="2" s="1"/>
  <c r="H61" i="2"/>
  <c r="G61" i="2"/>
  <c r="G60" i="2" s="1"/>
  <c r="M60" i="2"/>
  <c r="H60" i="2"/>
  <c r="E60" i="2"/>
  <c r="L59" i="2"/>
  <c r="P59" i="2"/>
  <c r="O59" i="2"/>
  <c r="N58" i="2"/>
  <c r="L58" i="2"/>
  <c r="Q58" i="2"/>
  <c r="O58" i="2"/>
  <c r="P57" i="2"/>
  <c r="O57" i="2"/>
  <c r="L57" i="2"/>
  <c r="Q57" i="2"/>
  <c r="N57" i="2"/>
  <c r="Q56" i="2"/>
  <c r="O56" i="2"/>
  <c r="L56" i="2"/>
  <c r="P56" i="2"/>
  <c r="N56" i="2"/>
  <c r="Q55" i="2"/>
  <c r="O55" i="2"/>
  <c r="K54" i="2"/>
  <c r="G54" i="2"/>
  <c r="F54" i="2"/>
  <c r="P53" i="2"/>
  <c r="O53" i="2"/>
  <c r="L53" i="2"/>
  <c r="N53" i="2"/>
  <c r="Q52" i="2"/>
  <c r="P52" i="2"/>
  <c r="L52" i="2"/>
  <c r="N52" i="2"/>
  <c r="O52" i="2"/>
  <c r="L51" i="2"/>
  <c r="O51" i="2"/>
  <c r="N50" i="2"/>
  <c r="L50" i="2"/>
  <c r="O50" i="2"/>
  <c r="N49" i="2"/>
  <c r="O49" i="2"/>
  <c r="P48" i="2"/>
  <c r="O48" i="2"/>
  <c r="N48" i="2"/>
  <c r="G46" i="2"/>
  <c r="Q47" i="2"/>
  <c r="N47" i="2"/>
  <c r="N46" i="2" s="1"/>
  <c r="L47" i="2"/>
  <c r="H46" i="2"/>
  <c r="M46" i="2"/>
  <c r="J46" i="2"/>
  <c r="I46" i="2"/>
  <c r="E46" i="2"/>
  <c r="P45" i="2"/>
  <c r="P44" i="2" s="1"/>
  <c r="L45" i="2"/>
  <c r="L44" i="2" s="1"/>
  <c r="J44" i="2"/>
  <c r="Q45" i="2"/>
  <c r="N45" i="2"/>
  <c r="N44" i="2" s="1"/>
  <c r="F44" i="2"/>
  <c r="Q44" i="2"/>
  <c r="M44" i="2"/>
  <c r="K44" i="2"/>
  <c r="I44" i="2"/>
  <c r="G44" i="2"/>
  <c r="E44" i="2"/>
  <c r="Q43" i="2"/>
  <c r="N43" i="2"/>
  <c r="L43" i="2"/>
  <c r="O43" i="2"/>
  <c r="L42" i="2"/>
  <c r="O42" i="2"/>
  <c r="N41" i="2"/>
  <c r="Q41" i="2"/>
  <c r="O41" i="2"/>
  <c r="O40" i="2"/>
  <c r="L40" i="2"/>
  <c r="L39" i="2"/>
  <c r="O39" i="2"/>
  <c r="L38" i="2"/>
  <c r="O38" i="2"/>
  <c r="L37" i="2"/>
  <c r="P37" i="2"/>
  <c r="O37" i="2"/>
  <c r="N36" i="2"/>
  <c r="Q36" i="2"/>
  <c r="G32" i="2"/>
  <c r="G31" i="2" s="1"/>
  <c r="O36" i="2"/>
  <c r="P35" i="2"/>
  <c r="O35" i="2"/>
  <c r="L35" i="2"/>
  <c r="Q35" i="2"/>
  <c r="N35" i="2"/>
  <c r="Q34" i="2"/>
  <c r="L34" i="2"/>
  <c r="P34" i="2"/>
  <c r="O34" i="2"/>
  <c r="L33" i="2"/>
  <c r="O33" i="2"/>
  <c r="O32" i="2" s="1"/>
  <c r="E32" i="2"/>
  <c r="K32" i="2"/>
  <c r="J32" i="2"/>
  <c r="L30" i="2"/>
  <c r="Q30" i="2"/>
  <c r="N30" i="2"/>
  <c r="O30" i="2"/>
  <c r="Q29" i="2"/>
  <c r="L29" i="2"/>
  <c r="N28" i="2"/>
  <c r="Q28" i="2"/>
  <c r="O28" i="2"/>
  <c r="P27" i="2"/>
  <c r="O27" i="2"/>
  <c r="K24" i="2"/>
  <c r="N27" i="2"/>
  <c r="Q26" i="2"/>
  <c r="P26" i="2"/>
  <c r="L26" i="2"/>
  <c r="O26" i="2"/>
  <c r="M24" i="2"/>
  <c r="L25" i="2"/>
  <c r="O25" i="2"/>
  <c r="E24" i="2"/>
  <c r="G24" i="2"/>
  <c r="P23" i="2"/>
  <c r="O23" i="2"/>
  <c r="K21" i="2"/>
  <c r="Q23" i="2"/>
  <c r="N23" i="2"/>
  <c r="G21" i="2"/>
  <c r="M21" i="2"/>
  <c r="L22" i="2"/>
  <c r="Q22" i="2"/>
  <c r="Q21" i="2" s="1"/>
  <c r="O22" i="2"/>
  <c r="E21" i="2"/>
  <c r="J21" i="2"/>
  <c r="I21" i="2"/>
  <c r="F21" i="2"/>
  <c r="N20" i="2"/>
  <c r="Q20" i="2"/>
  <c r="O20" i="2"/>
  <c r="P19" i="2"/>
  <c r="O19" i="2"/>
  <c r="L19" i="2"/>
  <c r="Q19" i="2"/>
  <c r="N19" i="2"/>
  <c r="Q18" i="2"/>
  <c r="L18" i="2"/>
  <c r="P18" i="2"/>
  <c r="N18" i="2"/>
  <c r="O18" i="2"/>
  <c r="L17" i="2"/>
  <c r="P17" i="2"/>
  <c r="O17" i="2"/>
  <c r="N16" i="2"/>
  <c r="O16" i="2"/>
  <c r="L15" i="2"/>
  <c r="N15" i="2"/>
  <c r="F12" i="2"/>
  <c r="P14" i="2"/>
  <c r="O14" i="2"/>
  <c r="K12" i="2"/>
  <c r="Q14" i="2"/>
  <c r="N14" i="2"/>
  <c r="G12" i="2"/>
  <c r="G11" i="2" s="1"/>
  <c r="P13" i="2"/>
  <c r="L13" i="2"/>
  <c r="Q13" i="2"/>
  <c r="H12" i="2"/>
  <c r="O13" i="2"/>
  <c r="M12" i="2"/>
  <c r="I12" i="2"/>
  <c r="E12" i="2"/>
  <c r="E11" i="2" s="1"/>
  <c r="F11" i="2" l="1"/>
  <c r="M11" i="2"/>
  <c r="K31" i="2"/>
  <c r="K11" i="2"/>
  <c r="I63" i="2"/>
  <c r="H21" i="2"/>
  <c r="H11" i="2" s="1"/>
  <c r="N22" i="2"/>
  <c r="N21" i="2" s="1"/>
  <c r="O29" i="2"/>
  <c r="O24" i="2" s="1"/>
  <c r="P33" i="2"/>
  <c r="I32" i="2"/>
  <c r="N33" i="2"/>
  <c r="P41" i="2"/>
  <c r="L41" i="2"/>
  <c r="O15" i="2"/>
  <c r="O12" i="2" s="1"/>
  <c r="N17" i="2"/>
  <c r="L21" i="2"/>
  <c r="P38" i="2"/>
  <c r="Q38" i="2"/>
  <c r="N38" i="2"/>
  <c r="P42" i="2"/>
  <c r="Q42" i="2"/>
  <c r="N42" i="2"/>
  <c r="H67" i="2"/>
  <c r="N68" i="2"/>
  <c r="N67" i="2" s="1"/>
  <c r="J12" i="2"/>
  <c r="L14" i="2"/>
  <c r="L12" i="2" s="1"/>
  <c r="L11" i="2" s="1"/>
  <c r="P15" i="2"/>
  <c r="P12" i="2" s="1"/>
  <c r="Q17" i="2"/>
  <c r="P20" i="2"/>
  <c r="L20" i="2"/>
  <c r="J24" i="2"/>
  <c r="P25" i="2"/>
  <c r="I24" i="2"/>
  <c r="I11" i="2" s="1"/>
  <c r="N25" i="2"/>
  <c r="N24" i="2" s="1"/>
  <c r="L27" i="2"/>
  <c r="Q33" i="2"/>
  <c r="N34" i="2"/>
  <c r="H32" i="2"/>
  <c r="H31" i="2" s="1"/>
  <c r="P36" i="2"/>
  <c r="L36" i="2"/>
  <c r="L32" i="2" s="1"/>
  <c r="L31" i="2" s="1"/>
  <c r="Q39" i="2"/>
  <c r="P39" i="2"/>
  <c r="N39" i="2"/>
  <c r="J69" i="2"/>
  <c r="L70" i="2"/>
  <c r="L69" i="2" s="1"/>
  <c r="O70" i="2"/>
  <c r="O69" i="2" s="1"/>
  <c r="Q76" i="2"/>
  <c r="P76" i="2"/>
  <c r="N13" i="2"/>
  <c r="N12" i="2" s="1"/>
  <c r="N11" i="2" s="1"/>
  <c r="Q16" i="2"/>
  <c r="O21" i="2"/>
  <c r="P22" i="2"/>
  <c r="P21" i="2" s="1"/>
  <c r="L24" i="2"/>
  <c r="Q25" i="2"/>
  <c r="N26" i="2"/>
  <c r="H24" i="2"/>
  <c r="Q27" i="2"/>
  <c r="P28" i="2"/>
  <c r="L28" i="2"/>
  <c r="P30" i="2"/>
  <c r="F32" i="2"/>
  <c r="F31" i="2" s="1"/>
  <c r="N37" i="2"/>
  <c r="Q40" i="2"/>
  <c r="P40" i="2"/>
  <c r="O47" i="2"/>
  <c r="O46" i="2" s="1"/>
  <c r="F46" i="2"/>
  <c r="L46" i="2"/>
  <c r="P47" i="2"/>
  <c r="P46" i="2" s="1"/>
  <c r="Q48" i="2"/>
  <c r="Q46" i="2" s="1"/>
  <c r="L48" i="2"/>
  <c r="K46" i="2"/>
  <c r="P51" i="2"/>
  <c r="Q51" i="2"/>
  <c r="N51" i="2"/>
  <c r="O54" i="2"/>
  <c r="L55" i="2"/>
  <c r="L54" i="2" s="1"/>
  <c r="J54" i="2"/>
  <c r="J31" i="2" s="1"/>
  <c r="M63" i="2"/>
  <c r="I67" i="2"/>
  <c r="P71" i="2"/>
  <c r="Q71" i="2"/>
  <c r="N71" i="2"/>
  <c r="L78" i="2"/>
  <c r="J74" i="2"/>
  <c r="J73" i="2" s="1"/>
  <c r="J72" i="2" s="1"/>
  <c r="Q15" i="2"/>
  <c r="Q12" i="2" s="1"/>
  <c r="L16" i="2"/>
  <c r="L23" i="2"/>
  <c r="F24" i="2"/>
  <c r="P29" i="2"/>
  <c r="N29" i="2"/>
  <c r="M32" i="2"/>
  <c r="Q37" i="2"/>
  <c r="P43" i="2"/>
  <c r="H44" i="2"/>
  <c r="P49" i="2"/>
  <c r="L49" i="2"/>
  <c r="E63" i="2"/>
  <c r="N65" i="2"/>
  <c r="N64" i="2" s="1"/>
  <c r="N63" i="2" s="1"/>
  <c r="H64" i="2"/>
  <c r="Q68" i="2"/>
  <c r="Q67" i="2" s="1"/>
  <c r="Q63" i="2" s="1"/>
  <c r="P79" i="2"/>
  <c r="Q79" i="2"/>
  <c r="N79" i="2"/>
  <c r="P16" i="2"/>
  <c r="Q53" i="2"/>
  <c r="H54" i="2"/>
  <c r="M54" i="2"/>
  <c r="N59" i="2"/>
  <c r="J61" i="2"/>
  <c r="J60" i="2" s="1"/>
  <c r="L62" i="2"/>
  <c r="L61" i="2" s="1"/>
  <c r="L60" i="2" s="1"/>
  <c r="O62" i="2"/>
  <c r="O61" i="2" s="1"/>
  <c r="O60" i="2" s="1"/>
  <c r="F64" i="2"/>
  <c r="F63" i="2" s="1"/>
  <c r="J64" i="2"/>
  <c r="J63" i="2" s="1"/>
  <c r="O64" i="2"/>
  <c r="O63" i="2" s="1"/>
  <c r="M69" i="2"/>
  <c r="E74" i="2"/>
  <c r="E73" i="2" s="1"/>
  <c r="E72" i="2" s="1"/>
  <c r="P75" i="2"/>
  <c r="P74" i="2" s="1"/>
  <c r="P73" i="2" s="1"/>
  <c r="P72" i="2" s="1"/>
  <c r="I74" i="2"/>
  <c r="I73" i="2" s="1"/>
  <c r="I72" i="2" s="1"/>
  <c r="N75" i="2"/>
  <c r="N74" i="2" s="1"/>
  <c r="N73" i="2" s="1"/>
  <c r="N72" i="2" s="1"/>
  <c r="Q82" i="2"/>
  <c r="Q81" i="2" s="1"/>
  <c r="Q80" i="2" s="1"/>
  <c r="N40" i="2"/>
  <c r="O45" i="2"/>
  <c r="O44" i="2" s="1"/>
  <c r="O31" i="2" s="1"/>
  <c r="Q49" i="2"/>
  <c r="Q50" i="2"/>
  <c r="E54" i="2"/>
  <c r="E31" i="2" s="1"/>
  <c r="E10" i="2" s="1"/>
  <c r="E9" i="2" s="1"/>
  <c r="P55" i="2"/>
  <c r="I54" i="2"/>
  <c r="N55" i="2"/>
  <c r="N54" i="2" s="1"/>
  <c r="Q59" i="2"/>
  <c r="Q54" i="2" s="1"/>
  <c r="G64" i="2"/>
  <c r="G63" i="2" s="1"/>
  <c r="G10" i="2" s="1"/>
  <c r="G9" i="2" s="1"/>
  <c r="K64" i="2"/>
  <c r="K63" i="2" s="1"/>
  <c r="E69" i="2"/>
  <c r="Q70" i="2"/>
  <c r="Q69" i="2" s="1"/>
  <c r="N69" i="2"/>
  <c r="K74" i="2"/>
  <c r="K73" i="2" s="1"/>
  <c r="K72" i="2" s="1"/>
  <c r="L74" i="2"/>
  <c r="L73" i="2" s="1"/>
  <c r="L72" i="2" s="1"/>
  <c r="Q75" i="2"/>
  <c r="Q74" i="2" s="1"/>
  <c r="Q73" i="2" s="1"/>
  <c r="Q72" i="2" s="1"/>
  <c r="N76" i="2"/>
  <c r="Q78" i="2"/>
  <c r="J81" i="2"/>
  <c r="J80" i="2" s="1"/>
  <c r="L82" i="2"/>
  <c r="L81" i="2" s="1"/>
  <c r="L80" i="2" s="1"/>
  <c r="O82" i="2"/>
  <c r="O81" i="2" s="1"/>
  <c r="O80" i="2" s="1"/>
  <c r="P50" i="2"/>
  <c r="P58" i="2"/>
  <c r="I61" i="2"/>
  <c r="I60" i="2" s="1"/>
  <c r="P62" i="2"/>
  <c r="P61" i="2" s="1"/>
  <c r="P60" i="2" s="1"/>
  <c r="P66" i="2"/>
  <c r="P64" i="2" s="1"/>
  <c r="P63" i="2" s="1"/>
  <c r="I69" i="2"/>
  <c r="P70" i="2"/>
  <c r="P69" i="2" s="1"/>
  <c r="P78" i="2"/>
  <c r="I81" i="2"/>
  <c r="I80" i="2" s="1"/>
  <c r="P82" i="2"/>
  <c r="P81" i="2" s="1"/>
  <c r="P80" i="2" s="1"/>
  <c r="L10" i="2" l="1"/>
  <c r="L9" i="2" s="1"/>
  <c r="O11" i="2"/>
  <c r="O10" i="2" s="1"/>
  <c r="O9" i="2" s="1"/>
  <c r="H10" i="2"/>
  <c r="H9" i="2" s="1"/>
  <c r="Q11" i="2"/>
  <c r="N10" i="2"/>
  <c r="N9" i="2" s="1"/>
  <c r="F10" i="2"/>
  <c r="F9" i="2" s="1"/>
  <c r="N32" i="2"/>
  <c r="N31" i="2" s="1"/>
  <c r="H63" i="2"/>
  <c r="M31" i="2"/>
  <c r="M10" i="2" s="1"/>
  <c r="M9" i="2" s="1"/>
  <c r="Q32" i="2"/>
  <c r="Q31" i="2" s="1"/>
  <c r="J11" i="2"/>
  <c r="J10" i="2" s="1"/>
  <c r="J9" i="2" s="1"/>
  <c r="I31" i="2"/>
  <c r="I10" i="2" s="1"/>
  <c r="I9" i="2" s="1"/>
  <c r="K10" i="2"/>
  <c r="K9" i="2" s="1"/>
  <c r="P54" i="2"/>
  <c r="Q24" i="2"/>
  <c r="P24" i="2"/>
  <c r="P11" i="2" s="1"/>
  <c r="P32" i="2"/>
  <c r="P31" i="2" l="1"/>
  <c r="P10" i="2" s="1"/>
  <c r="P9" i="2" s="1"/>
  <c r="Q10" i="2"/>
  <c r="Q9" i="2" s="1"/>
</calcChain>
</file>

<file path=xl/sharedStrings.xml><?xml version="1.0" encoding="utf-8"?>
<sst xmlns="http://schemas.openxmlformats.org/spreadsheetml/2006/main" count="182" uniqueCount="180">
  <si>
    <t>Anexa 7</t>
  </si>
  <si>
    <t>CONTUL DE EXECUŢIE A BUGETULUI INSTITUŢIILOR PUBLICE- CHELTUIELI</t>
  </si>
  <si>
    <t>Cod 21        Capitol *) 51.10 Subcapitol 01 - venituri proprii si subventii</t>
  </si>
  <si>
    <t>-lei-</t>
  </si>
  <si>
    <t>DENUMIREA INDICATORILOR</t>
  </si>
  <si>
    <t>Cod indicator</t>
  </si>
  <si>
    <t>Credite de angajament</t>
  </si>
  <si>
    <t>Credite bugetare</t>
  </si>
  <si>
    <t>Angajamente bugetare</t>
  </si>
  <si>
    <t>Angajamente legale</t>
  </si>
  <si>
    <t>Plăţi efectuate</t>
  </si>
  <si>
    <t>Angajamente legale de plătit</t>
  </si>
  <si>
    <t>Cheltuieli efective</t>
  </si>
  <si>
    <t>inițiale</t>
  </si>
  <si>
    <t>definitive</t>
  </si>
  <si>
    <t>BA-AB</t>
  </si>
  <si>
    <t>CA-AL</t>
  </si>
  <si>
    <t>AB-AL</t>
  </si>
  <si>
    <t>AB-PN</t>
  </si>
  <si>
    <t>A</t>
  </si>
  <si>
    <t>B</t>
  </si>
  <si>
    <t>8=6-7</t>
  </si>
  <si>
    <t>10=4-5</t>
  </si>
  <si>
    <t>11=2-6</t>
  </si>
  <si>
    <t>12=5-6</t>
  </si>
  <si>
    <t>13=5-7</t>
  </si>
  <si>
    <t xml:space="preserve"> TOTAL CHELTUIELI (01+70+79+82+85)</t>
  </si>
  <si>
    <t xml:space="preserve">      CHELTUIELI CURENTE (cod 10+20+30+40+50+51+55+56+57+58+59+65)</t>
  </si>
  <si>
    <t>01</t>
  </si>
  <si>
    <t>TITLUL I  CHELTUIELI DE PERSONAL (cod 10.01+10.02+10.03)</t>
  </si>
  <si>
    <t>Cheltuieli salariale in bani  ( cod 10.01.01 la 10.01.17+10.01.30)</t>
  </si>
  <si>
    <t>10.01</t>
  </si>
  <si>
    <t>Salarii de baza</t>
  </si>
  <si>
    <t>10.01.01</t>
  </si>
  <si>
    <t>Sporuri pentru condiții de muncă</t>
  </si>
  <si>
    <t>10.01.05</t>
  </si>
  <si>
    <t>Alte sporuri</t>
  </si>
  <si>
    <t>10.01.06</t>
  </si>
  <si>
    <t>Indemnizații plătite unor persoane din afara unității</t>
  </si>
  <si>
    <t>10.01.12</t>
  </si>
  <si>
    <t xml:space="preserve">Drepturi de delegare </t>
  </si>
  <si>
    <t>10.01.13</t>
  </si>
  <si>
    <t>Indemnizații de  detașare</t>
  </si>
  <si>
    <t>10.01.14</t>
  </si>
  <si>
    <t>Alocații pentru locuințe</t>
  </si>
  <si>
    <t>10.01.16</t>
  </si>
  <si>
    <t>Alte drepturi salariale în bani</t>
  </si>
  <si>
    <t>10.01.30</t>
  </si>
  <si>
    <t>Cheltuieli salariale în natură  ( cod 10.02.01 la 10.02.06+10.02.30)</t>
  </si>
  <si>
    <t>10.02</t>
  </si>
  <si>
    <t>Norme de hrana</t>
  </si>
  <si>
    <t>10.02.02</t>
  </si>
  <si>
    <t>Vouchere de vacanta</t>
  </si>
  <si>
    <t>10.02.06</t>
  </si>
  <si>
    <t>Contributii (cod 10.03.01 la 10.03.08)</t>
  </si>
  <si>
    <t>10.03</t>
  </si>
  <si>
    <t>Contribuții de asigurări sociale de stat</t>
  </si>
  <si>
    <t>10.03.01</t>
  </si>
  <si>
    <t xml:space="preserve">Contribuții de asigurări de șomaj </t>
  </si>
  <si>
    <t>10.03.02</t>
  </si>
  <si>
    <t xml:space="preserve">Contribuții de asigurări sociale de sănătate </t>
  </si>
  <si>
    <t>10.03.03</t>
  </si>
  <si>
    <t>Contribuții de asigurări pentru accidente de muncă și boli profesionale</t>
  </si>
  <si>
    <t>10.03.04</t>
  </si>
  <si>
    <t>Contribuții pentru concedii si indemnizatii</t>
  </si>
  <si>
    <t>10.03.06</t>
  </si>
  <si>
    <t xml:space="preserve">Contribuția asiguratorie pentru muncă </t>
  </si>
  <si>
    <t>10.03.07</t>
  </si>
  <si>
    <t>TITLUL II  BUNURI SI SERVICII (cod 20.01 la 20.07+20.09 la 20.16+20.18 la 20.25+20.27+20.28+20.30 la20.36)</t>
  </si>
  <si>
    <t>20</t>
  </si>
  <si>
    <t>Bunuri si servicii  (cod 20.01.01 la 20.01.09+20.01.30)</t>
  </si>
  <si>
    <t>20.01</t>
  </si>
  <si>
    <t>Furnituri de birou</t>
  </si>
  <si>
    <t>20.01.01</t>
  </si>
  <si>
    <t>Materiale pentru curățenie</t>
  </si>
  <si>
    <t>20.01.02</t>
  </si>
  <si>
    <t>Încalzit, iluminat și forța motrică</t>
  </si>
  <si>
    <t>20.01.03</t>
  </si>
  <si>
    <t>Apa, canal și salubritate</t>
  </si>
  <si>
    <t>20.01.04</t>
  </si>
  <si>
    <t>Carburanți si lubrifianți</t>
  </si>
  <si>
    <t>20.01.05</t>
  </si>
  <si>
    <t>Piese de schimb</t>
  </si>
  <si>
    <t>20.01.06</t>
  </si>
  <si>
    <t>Transport</t>
  </si>
  <si>
    <t>20.01.07</t>
  </si>
  <si>
    <t xml:space="preserve">Poșta, telecomunicații, radio, tv, internet </t>
  </si>
  <si>
    <t>20.01.08</t>
  </si>
  <si>
    <t xml:space="preserve">Materiale și prestari de servicii cu caracter funcțional </t>
  </si>
  <si>
    <t>20.01.09</t>
  </si>
  <si>
    <t>Alte bunuri și servicii pentru întreținere și funcționare</t>
  </si>
  <si>
    <t>20.01.30</t>
  </si>
  <si>
    <t xml:space="preserve">Reparatii curente </t>
  </si>
  <si>
    <t>20.02</t>
  </si>
  <si>
    <t>Bunuri de natura obiectelor de inventar  (cod 20.05.01+20.05.03+20.05.30)</t>
  </si>
  <si>
    <t>20.05</t>
  </si>
  <si>
    <t>Alte obiecte de inventar</t>
  </si>
  <si>
    <t>20.05.30</t>
  </si>
  <si>
    <t>Deplasari, detasari, transferari  (cod 20.06.01+20.06.02)</t>
  </si>
  <si>
    <t>20.06</t>
  </si>
  <si>
    <t>Deplasări interne, detaşări, transferări</t>
  </si>
  <si>
    <t>20.06.01</t>
  </si>
  <si>
    <t>Deplasări în străinătate</t>
  </si>
  <si>
    <t>20.06.02</t>
  </si>
  <si>
    <t>Carti, publicatii si materiale documentare</t>
  </si>
  <si>
    <t>20.11</t>
  </si>
  <si>
    <t>Consultanță și expertiză</t>
  </si>
  <si>
    <t>20.12</t>
  </si>
  <si>
    <t>Pregătire profesională</t>
  </si>
  <si>
    <t>20.13</t>
  </si>
  <si>
    <t>Protecția muncii</t>
  </si>
  <si>
    <t>20.14</t>
  </si>
  <si>
    <t>Cheltuieli judiciare si extrajudiciare derivate din actiuni in reprezentarea intereselor statului, potrivit dispozitiilor legale</t>
  </si>
  <si>
    <t>20.25</t>
  </si>
  <si>
    <t>Alte cheltuieli  (cod 20.30.01 la 20.30.04+20.30.06 la20.30.09+20.30.30)</t>
  </si>
  <si>
    <t>20.30</t>
  </si>
  <si>
    <t>Reclama si publicitate</t>
  </si>
  <si>
    <t>20.30.01</t>
  </si>
  <si>
    <t xml:space="preserve">Protocol si reprezentare </t>
  </si>
  <si>
    <t>20.30.02</t>
  </si>
  <si>
    <t>Prime de asigurare non-viata</t>
  </si>
  <si>
    <t>20.30.03</t>
  </si>
  <si>
    <t>Chirii</t>
  </si>
  <si>
    <t>20.30.04</t>
  </si>
  <si>
    <t>Alte cheltuieli cu bunuri si servicii</t>
  </si>
  <si>
    <t>20.30.30</t>
  </si>
  <si>
    <t>TITLUL VI TRANSFERURI INTRE UNITATI ALE ADMINISTRATIEI PUBLICE                      (cod 51.01+51.02)</t>
  </si>
  <si>
    <t>51</t>
  </si>
  <si>
    <t>Transferuri curente (cod 51.01.01 la 51.01.28+51.01.30 la 51.01.32+51.01.34  la 51.01.59+51.01.62+51.01.63+51.01.65 la 51.01.69)</t>
  </si>
  <si>
    <t>51.01</t>
  </si>
  <si>
    <t>Transferuri pentru finanțarea lucrărilor de înregistrare sistematica din cadrul Programului național de cadastru și carte funciară</t>
  </si>
  <si>
    <t>51.01.67</t>
  </si>
  <si>
    <t>TITLUL  X   PROIECTE CU FINANTARE DIN FONDURI EXTERNE NERAMBURSABILE AFERENTE CADRULUI FINANCIAR 2014- 2020                                                                                       (cod 58.01 la 58.17+58.19  la 58.36)</t>
  </si>
  <si>
    <t>58</t>
  </si>
  <si>
    <t>Programe din Fondul European de Dezvoltare Regionala (FEDR) (cod 58.01.01 la 58.01.03)</t>
  </si>
  <si>
    <t>58.01</t>
  </si>
  <si>
    <t>Finanțarea națională</t>
  </si>
  <si>
    <t>58.01.01</t>
  </si>
  <si>
    <t>Finantarea externa nerambursabila</t>
  </si>
  <si>
    <t>58.01.02</t>
  </si>
  <si>
    <t>Alte facilităţi şi instrumente postaderare  (cod. 58.16.01+58.16.02+58.16.03)</t>
  </si>
  <si>
    <t>58.16</t>
  </si>
  <si>
    <t>Finanţare externă nerambursabilă</t>
  </si>
  <si>
    <t>58.16.02</t>
  </si>
  <si>
    <t>TITLUL  XI  ALTE CHELTUIELI (cod 59.01 la 59.28+59.30 la 59.41)</t>
  </si>
  <si>
    <t>59</t>
  </si>
  <si>
    <t>Despagubiri civile</t>
  </si>
  <si>
    <t>59.17</t>
  </si>
  <si>
    <t>Sume aferente persoanelor cu handicap neîncadrate</t>
  </si>
  <si>
    <t>59.40</t>
  </si>
  <si>
    <t>CHELTUIELI DE CAPITAL  (cod 71+72+75)</t>
  </si>
  <si>
    <t>70</t>
  </si>
  <si>
    <t xml:space="preserve"> </t>
  </si>
  <si>
    <t>TITLUL XIII  ACTIVE NEFINANCIARE (cod 71.01 la 71.03)</t>
  </si>
  <si>
    <t>71</t>
  </si>
  <si>
    <t>Active fixe (cod 71.01.01 la 71.01.04+71.01.30)</t>
  </si>
  <si>
    <t>71.01</t>
  </si>
  <si>
    <t>Construcții</t>
  </si>
  <si>
    <t>71.01.01</t>
  </si>
  <si>
    <t xml:space="preserve">Maşini, echipamente și mijloace de transport </t>
  </si>
  <si>
    <t>71.01.02</t>
  </si>
  <si>
    <t>Mobilier, aparatură birotică și alte active corporale</t>
  </si>
  <si>
    <t>71.01.03</t>
  </si>
  <si>
    <t xml:space="preserve">Alte active fixe </t>
  </si>
  <si>
    <t>71.01.30</t>
  </si>
  <si>
    <t xml:space="preserve">Reparații capitale aferente activelor fixe </t>
  </si>
  <si>
    <t>71.03</t>
  </si>
  <si>
    <t>TITLUL XIX  PLATI EFECTUATE IN ANII PRECEDENTI SI RECUPERATE IN ANUL CURENT    (cod 85.01)</t>
  </si>
  <si>
    <t>85</t>
  </si>
  <si>
    <t>Plăţi efectuate în anii precedenţi şi recuperate în anul curent                                                                (cod 85.01.03+85.01.04+85.01.05)</t>
  </si>
  <si>
    <t>85.01</t>
  </si>
  <si>
    <t>Plăţi efectuate în anii precedenţi  şi recuperate în anul curent  aferente cheltuielilor curente şi operaţiunilor financiare ale altor instituţii publice</t>
  </si>
  <si>
    <t>85.01.03</t>
  </si>
  <si>
    <t xml:space="preserve">NOTA: Sumele înscrise în col. 7 "Plăţi efectuate " cu semnul minus la Titlul  85,  art. 85.01 "Plăţi efectuate  din anii precedenţi şi recuperate în anul curent", se înscriu şi pe col. 5 "Angajamente bugetare" şi col. 6 "Angajamente legale"  la acelaşi cod tot cu semnul minus , astfel încât în col. 8 "Angajamente legale de plătit" sa nu fie raportate  sume.  </t>
  </si>
  <si>
    <t>*)  Se înscriu denumirea și simbolul capitolelor  din bugetul aprobat, detaliate pe titluri, articole, alineate,  pe structura  clasificației economice: bugetul de stat, bugetul asigurărilor sociale de stat, bugetul asigurărilor pentru somaj, bugetul Fondului national unic de asigurari sociale de sanatate,  bugetul Fondului pentru mediu, bugetul activităţii de privatizare, bugetul trezoreriei statului, bugetul creditelor externe, bugetul creditelor interne, bugetul fondurilor externe nerambursabile - sursa D,  venituri proprii/ venituri proprii si subventii.</t>
  </si>
  <si>
    <t xml:space="preserve">             Conducătorul instituţiei</t>
  </si>
  <si>
    <t xml:space="preserve">   </t>
  </si>
  <si>
    <t>la data de 31/12/2023</t>
  </si>
  <si>
    <t>Conducatorul compartimentului financiar- contabil</t>
  </si>
  <si>
    <t>OCPI Vâlcea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</si>
</sst>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 mmm"/>
  </numFmts>
  <fonts count="20" x14ac:knownFonts="1">
    <font>
      <sz val="11"/>
      <color theme="1"/>
      <name val="Calibri"/>
      <family val="2"/>
      <scheme val="minor"/>
    </font>
    <font>
      <sz val="11"/>
      <color theme="1"/>
      <name val="Arial"/>
      <family val="2"/>
      <charset val="238"/>
    </font>
    <font>
      <sz val="9"/>
      <color theme="1"/>
      <name val="Arial"/>
      <family val="2"/>
      <charset val="238"/>
    </font>
    <font>
      <sz val="10"/>
      <color theme="1"/>
      <name val="Arial"/>
      <family val="2"/>
      <charset val="238"/>
    </font>
    <font>
      <sz val="12"/>
      <color theme="1"/>
      <name val="Arial"/>
      <family val="2"/>
      <charset val="238"/>
    </font>
    <font>
      <i/>
      <sz val="11"/>
      <color theme="1"/>
      <name val="Arial"/>
      <family val="2"/>
      <charset val="238"/>
    </font>
    <font>
      <b/>
      <sz val="12"/>
      <color theme="1"/>
      <name val="Arial"/>
      <family val="2"/>
      <charset val="238"/>
    </font>
    <font>
      <sz val="12"/>
      <color theme="1"/>
      <name val="Arial"/>
      <family val="2"/>
    </font>
    <font>
      <b/>
      <sz val="9"/>
      <color theme="1"/>
      <name val="Arial"/>
      <family val="2"/>
      <charset val="238"/>
    </font>
    <font>
      <sz val="10"/>
      <name val="Arial"/>
      <family val="2"/>
    </font>
    <font>
      <sz val="11"/>
      <name val="Arial"/>
      <family val="2"/>
      <charset val="238"/>
    </font>
    <font>
      <b/>
      <sz val="10"/>
      <color theme="1"/>
      <name val="Arial"/>
      <family val="2"/>
      <charset val="238"/>
    </font>
    <font>
      <b/>
      <sz val="9"/>
      <name val="Arial"/>
      <family val="2"/>
      <charset val="1"/>
    </font>
    <font>
      <strike/>
      <sz val="10"/>
      <color theme="1"/>
      <name val="Arial"/>
      <family val="2"/>
      <charset val="238"/>
    </font>
    <font>
      <b/>
      <strike/>
      <sz val="10"/>
      <color theme="1"/>
      <name val="Arial"/>
      <family val="2"/>
      <charset val="238"/>
    </font>
    <font>
      <b/>
      <sz val="10"/>
      <name val="Arial"/>
      <family val="2"/>
      <charset val="238"/>
    </font>
    <font>
      <b/>
      <sz val="9"/>
      <name val="Arial"/>
      <family val="2"/>
      <charset val="238"/>
    </font>
    <font>
      <sz val="10"/>
      <name val="Arial"/>
      <family val="2"/>
      <charset val="238"/>
    </font>
    <font>
      <i/>
      <sz val="9"/>
      <name val="Arial"/>
      <family val="2"/>
      <charset val="238"/>
    </font>
    <font>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3">
    <border>
      <left/>
      <right/>
      <top/>
      <bottom/>
      <diagonal/>
    </border>
    <border>
      <left style="hair">
        <color indexed="8"/>
      </left>
      <right/>
      <top/>
      <bottom/>
      <diagonal/>
    </border>
    <border>
      <left/>
      <right style="hair">
        <color indexed="8"/>
      </right>
      <top/>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thin">
        <color indexed="8"/>
      </left>
      <right/>
      <top style="medium">
        <color indexed="64"/>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bottom style="medium">
        <color indexed="8"/>
      </bottom>
      <diagonal/>
    </border>
    <border>
      <left style="hair">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hair">
        <color indexed="8"/>
      </right>
      <top style="medium">
        <color indexed="8"/>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right/>
      <top style="thin">
        <color indexed="8"/>
      </top>
      <bottom style="thin">
        <color indexed="8"/>
      </bottom>
      <diagonal/>
    </border>
    <border>
      <left style="hair">
        <color indexed="8"/>
      </left>
      <right/>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bottom/>
      <diagonal/>
    </border>
  </borders>
  <cellStyleXfs count="4">
    <xf numFmtId="0" fontId="0" fillId="0" borderId="0"/>
    <xf numFmtId="0" fontId="9" fillId="0" borderId="0"/>
    <xf numFmtId="0" fontId="17" fillId="0" borderId="0"/>
    <xf numFmtId="0" fontId="17" fillId="0" borderId="0"/>
  </cellStyleXfs>
  <cellXfs count="168">
    <xf numFmtId="0" fontId="0" fillId="0" borderId="0" xfId="0"/>
    <xf numFmtId="0" fontId="1" fillId="0" borderId="0" xfId="0" applyFont="1" applyFill="1" applyBorder="1" applyAlignment="1" applyProtection="1">
      <alignment horizontal="left" vertical="top"/>
    </xf>
    <xf numFmtId="4" fontId="1" fillId="0" borderId="0" xfId="0" applyNumberFormat="1" applyFont="1" applyFill="1" applyProtection="1"/>
    <xf numFmtId="4" fontId="2" fillId="0" borderId="0" xfId="0" applyNumberFormat="1" applyFont="1" applyFill="1" applyProtection="1"/>
    <xf numFmtId="4" fontId="3" fillId="0" borderId="0" xfId="0" applyNumberFormat="1" applyFont="1" applyFill="1" applyProtection="1"/>
    <xf numFmtId="0" fontId="3" fillId="0" borderId="0" xfId="0" applyFont="1" applyFill="1" applyProtection="1"/>
    <xf numFmtId="0" fontId="4" fillId="0" borderId="0" xfId="0" applyFont="1" applyFill="1" applyProtection="1"/>
    <xf numFmtId="40" fontId="3" fillId="0" borderId="0" xfId="0" applyNumberFormat="1" applyFont="1" applyFill="1" applyProtection="1"/>
    <xf numFmtId="0" fontId="5" fillId="0" borderId="0" xfId="0" applyFont="1" applyFill="1" applyBorder="1" applyAlignment="1" applyProtection="1">
      <alignment horizontal="left" vertical="top"/>
    </xf>
    <xf numFmtId="4" fontId="6" fillId="0" borderId="0" xfId="0" applyNumberFormat="1" applyFont="1" applyFill="1" applyAlignment="1" applyProtection="1">
      <alignment horizontal="center"/>
    </xf>
    <xf numFmtId="4" fontId="8" fillId="0" borderId="0" xfId="0" applyNumberFormat="1" applyFont="1" applyFill="1" applyAlignment="1" applyProtection="1">
      <alignment horizontal="center"/>
    </xf>
    <xf numFmtId="0" fontId="1" fillId="0" borderId="1" xfId="0" applyFont="1" applyFill="1" applyBorder="1" applyAlignment="1" applyProtection="1">
      <alignment horizontal="center"/>
    </xf>
    <xf numFmtId="0" fontId="1" fillId="0" borderId="2" xfId="0" applyFont="1" applyFill="1" applyBorder="1" applyAlignment="1" applyProtection="1">
      <alignment horizontal="center"/>
    </xf>
    <xf numFmtId="0" fontId="2" fillId="0" borderId="0" xfId="0" applyFont="1" applyFill="1" applyProtection="1"/>
    <xf numFmtId="0" fontId="1" fillId="0" borderId="0" xfId="0" applyFont="1" applyFill="1" applyAlignment="1" applyProtection="1">
      <alignment horizontal="center"/>
    </xf>
    <xf numFmtId="40" fontId="2" fillId="0" borderId="0" xfId="0" applyNumberFormat="1" applyFont="1" applyFill="1" applyProtection="1"/>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40" fontId="2" fillId="0" borderId="17" xfId="0" applyNumberFormat="1" applyFont="1" applyFill="1" applyBorder="1" applyAlignment="1" applyProtection="1">
      <alignment horizontal="left" vertical="center"/>
    </xf>
    <xf numFmtId="0" fontId="8" fillId="0" borderId="2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40" fontId="2" fillId="0" borderId="17" xfId="0" quotePrefix="1" applyNumberFormat="1" applyFont="1" applyFill="1" applyBorder="1" applyProtection="1"/>
    <xf numFmtId="0" fontId="11" fillId="0" borderId="23" xfId="0" applyFont="1" applyFill="1" applyBorder="1" applyAlignment="1" applyProtection="1">
      <alignment horizontal="center"/>
    </xf>
    <xf numFmtId="0" fontId="8" fillId="0" borderId="25" xfId="0" applyFont="1" applyFill="1" applyBorder="1" applyAlignment="1" applyProtection="1">
      <alignment horizontal="center" vertical="center" wrapText="1"/>
    </xf>
    <xf numFmtId="38" fontId="8" fillId="3" borderId="25" xfId="0" applyNumberFormat="1" applyFont="1" applyFill="1" applyBorder="1" applyAlignment="1" applyProtection="1">
      <alignment horizontal="right" vertical="center" wrapText="1"/>
    </xf>
    <xf numFmtId="38" fontId="8" fillId="3" borderId="26" xfId="0" applyNumberFormat="1" applyFont="1" applyFill="1" applyBorder="1" applyAlignment="1" applyProtection="1">
      <alignment horizontal="right" vertical="center" wrapText="1"/>
    </xf>
    <xf numFmtId="38" fontId="3" fillId="3" borderId="27" xfId="0" applyNumberFormat="1" applyFont="1" applyFill="1" applyBorder="1" applyAlignment="1" applyProtection="1">
      <alignment horizontal="right" vertical="center" wrapText="1"/>
    </xf>
    <xf numFmtId="38" fontId="3" fillId="3" borderId="28" xfId="0" applyNumberFormat="1" applyFont="1" applyFill="1" applyBorder="1" applyAlignment="1" applyProtection="1">
      <alignment horizontal="right" vertical="center" wrapText="1"/>
    </xf>
    <xf numFmtId="38" fontId="3" fillId="3" borderId="25" xfId="0" applyNumberFormat="1" applyFont="1" applyFill="1" applyBorder="1" applyAlignment="1" applyProtection="1">
      <alignment horizontal="right" vertical="center" wrapText="1"/>
    </xf>
    <xf numFmtId="40" fontId="2" fillId="3" borderId="17" xfId="0" applyNumberFormat="1" applyFont="1" applyFill="1" applyBorder="1" applyAlignment="1" applyProtection="1">
      <alignment horizontal="right" vertical="center"/>
    </xf>
    <xf numFmtId="0" fontId="8" fillId="0" borderId="31" xfId="0" applyFont="1" applyFill="1" applyBorder="1" applyAlignment="1" applyProtection="1">
      <alignment horizontal="center" vertical="center" wrapText="1"/>
    </xf>
    <xf numFmtId="38" fontId="8" fillId="3" borderId="31" xfId="0" applyNumberFormat="1" applyFont="1" applyFill="1" applyBorder="1" applyAlignment="1" applyProtection="1">
      <alignment horizontal="right" vertical="center" wrapText="1"/>
    </xf>
    <xf numFmtId="38" fontId="8" fillId="3" borderId="17" xfId="0" applyNumberFormat="1" applyFont="1" applyFill="1" applyBorder="1" applyAlignment="1" applyProtection="1">
      <alignment horizontal="right" vertical="center" wrapText="1"/>
    </xf>
    <xf numFmtId="38" fontId="3" fillId="3" borderId="32" xfId="0" applyNumberFormat="1" applyFont="1" applyFill="1" applyBorder="1" applyAlignment="1" applyProtection="1">
      <alignment horizontal="right" vertical="center" wrapText="1"/>
    </xf>
    <xf numFmtId="38" fontId="3" fillId="3" borderId="33" xfId="0" applyNumberFormat="1" applyFont="1" applyFill="1" applyBorder="1" applyAlignment="1" applyProtection="1">
      <alignment horizontal="right" vertical="center" wrapText="1"/>
    </xf>
    <xf numFmtId="38" fontId="3" fillId="3" borderId="31" xfId="0" applyNumberFormat="1" applyFont="1" applyFill="1" applyBorder="1" applyAlignment="1" applyProtection="1">
      <alignment horizontal="right" vertical="center" wrapText="1"/>
    </xf>
    <xf numFmtId="0" fontId="11" fillId="0" borderId="29" xfId="0" applyFont="1" applyFill="1" applyBorder="1" applyAlignment="1" applyProtection="1">
      <alignment horizontal="left" vertical="top"/>
    </xf>
    <xf numFmtId="164" fontId="8" fillId="0" borderId="31" xfId="0" applyNumberFormat="1" applyFont="1" applyFill="1" applyBorder="1" applyAlignment="1" applyProtection="1">
      <alignment horizontal="center" vertical="top"/>
    </xf>
    <xf numFmtId="38" fontId="8" fillId="3" borderId="31" xfId="0" applyNumberFormat="1" applyFont="1" applyFill="1" applyBorder="1" applyAlignment="1" applyProtection="1">
      <alignment horizontal="right" vertical="center"/>
    </xf>
    <xf numFmtId="38" fontId="8" fillId="3" borderId="17" xfId="0" applyNumberFormat="1" applyFont="1" applyFill="1" applyBorder="1" applyAlignment="1" applyProtection="1">
      <alignment horizontal="right" vertical="center"/>
    </xf>
    <xf numFmtId="38" fontId="3" fillId="3" borderId="32" xfId="0" applyNumberFormat="1" applyFont="1" applyFill="1" applyBorder="1" applyAlignment="1" applyProtection="1">
      <alignment horizontal="right" vertical="center"/>
    </xf>
    <xf numFmtId="38" fontId="3" fillId="3" borderId="33" xfId="0" applyNumberFormat="1" applyFont="1" applyFill="1" applyBorder="1" applyAlignment="1" applyProtection="1">
      <alignment horizontal="right" vertical="center"/>
    </xf>
    <xf numFmtId="38" fontId="3" fillId="3" borderId="31" xfId="0" applyNumberFormat="1" applyFont="1" applyFill="1" applyBorder="1" applyAlignment="1" applyProtection="1">
      <alignment horizontal="right" vertical="center"/>
    </xf>
    <xf numFmtId="0" fontId="3" fillId="0" borderId="29" xfId="0" applyFont="1" applyFill="1" applyBorder="1" applyProtection="1"/>
    <xf numFmtId="0" fontId="11" fillId="0" borderId="35" xfId="0" applyFont="1" applyFill="1" applyBorder="1" applyProtection="1"/>
    <xf numFmtId="0" fontId="3" fillId="0" borderId="33" xfId="0" applyFont="1" applyFill="1" applyBorder="1" applyProtection="1"/>
    <xf numFmtId="49" fontId="2" fillId="0" borderId="31" xfId="0" applyNumberFormat="1" applyFont="1" applyFill="1" applyBorder="1" applyAlignment="1" applyProtection="1">
      <alignment horizontal="center"/>
    </xf>
    <xf numFmtId="38" fontId="2" fillId="0" borderId="31" xfId="0" applyNumberFormat="1" applyFont="1" applyFill="1" applyBorder="1" applyAlignment="1" applyProtection="1">
      <alignment horizontal="right" vertical="center"/>
    </xf>
    <xf numFmtId="38" fontId="2" fillId="0" borderId="17" xfId="0" applyNumberFormat="1" applyFont="1" applyFill="1" applyBorder="1" applyAlignment="1" applyProtection="1">
      <alignment horizontal="right" vertical="center"/>
    </xf>
    <xf numFmtId="38" fontId="3" fillId="0" borderId="32" xfId="0" applyNumberFormat="1" applyFont="1" applyFill="1" applyBorder="1" applyAlignment="1" applyProtection="1">
      <alignment horizontal="right" vertical="center"/>
    </xf>
    <xf numFmtId="38" fontId="3" fillId="0" borderId="33" xfId="0" applyNumberFormat="1" applyFont="1" applyFill="1" applyBorder="1" applyAlignment="1" applyProtection="1">
      <alignment horizontal="right" vertical="center"/>
    </xf>
    <xf numFmtId="38" fontId="3" fillId="0" borderId="31" xfId="0" applyNumberFormat="1" applyFont="1" applyFill="1" applyBorder="1" applyAlignment="1" applyProtection="1">
      <alignment horizontal="right" vertical="center"/>
    </xf>
    <xf numFmtId="40" fontId="2" fillId="0" borderId="17" xfId="0" applyNumberFormat="1" applyFont="1" applyFill="1" applyBorder="1" applyAlignment="1" applyProtection="1">
      <alignment horizontal="right" vertical="center"/>
    </xf>
    <xf numFmtId="49" fontId="3" fillId="0" borderId="29" xfId="0" applyNumberFormat="1" applyFont="1" applyFill="1" applyBorder="1" applyAlignment="1" applyProtection="1">
      <alignment horizontal="left" vertical="top"/>
    </xf>
    <xf numFmtId="49" fontId="11" fillId="0" borderId="35" xfId="0" applyNumberFormat="1" applyFont="1" applyFill="1" applyBorder="1" applyAlignment="1" applyProtection="1">
      <alignment horizontal="left" vertical="top"/>
    </xf>
    <xf numFmtId="49" fontId="3" fillId="0" borderId="33" xfId="0" applyNumberFormat="1" applyFont="1" applyFill="1" applyBorder="1" applyAlignment="1" applyProtection="1">
      <alignment horizontal="left" vertical="top"/>
    </xf>
    <xf numFmtId="49" fontId="8" fillId="0" borderId="31" xfId="0" applyNumberFormat="1" applyFont="1" applyFill="1" applyBorder="1" applyAlignment="1" applyProtection="1">
      <alignment horizontal="center"/>
    </xf>
    <xf numFmtId="0" fontId="3" fillId="0" borderId="29" xfId="0" applyFont="1" applyFill="1" applyBorder="1" applyAlignment="1" applyProtection="1">
      <alignment horizontal="left" vertical="top"/>
    </xf>
    <xf numFmtId="0" fontId="3" fillId="0" borderId="33" xfId="0" applyFont="1" applyFill="1" applyBorder="1" applyAlignment="1" applyProtection="1"/>
    <xf numFmtId="49" fontId="11" fillId="0" borderId="36" xfId="0" applyNumberFormat="1" applyFont="1" applyFill="1" applyBorder="1" applyAlignment="1" applyProtection="1">
      <alignment horizontal="left" vertical="top"/>
    </xf>
    <xf numFmtId="49" fontId="11" fillId="0" borderId="35" xfId="0" applyNumberFormat="1" applyFont="1" applyFill="1" applyBorder="1" applyAlignment="1" applyProtection="1">
      <alignment horizontal="left" vertical="center"/>
    </xf>
    <xf numFmtId="49" fontId="8" fillId="0" borderId="31" xfId="0" applyNumberFormat="1" applyFont="1" applyFill="1" applyBorder="1" applyAlignment="1" applyProtection="1">
      <alignment horizontal="center" vertical="center"/>
    </xf>
    <xf numFmtId="0" fontId="3" fillId="0" borderId="33" xfId="0" applyFont="1" applyFill="1" applyBorder="1" applyAlignment="1" applyProtection="1">
      <alignment wrapText="1"/>
    </xf>
    <xf numFmtId="38" fontId="8" fillId="0" borderId="31" xfId="0" applyNumberFormat="1" applyFont="1" applyFill="1" applyBorder="1" applyAlignment="1" applyProtection="1">
      <alignment horizontal="right" vertical="center"/>
    </xf>
    <xf numFmtId="38" fontId="8" fillId="0" borderId="17" xfId="0" applyNumberFormat="1" applyFont="1" applyFill="1" applyBorder="1" applyAlignment="1" applyProtection="1">
      <alignment horizontal="right" vertical="center"/>
    </xf>
    <xf numFmtId="0" fontId="11" fillId="0" borderId="33" xfId="0" applyFont="1" applyFill="1" applyBorder="1" applyProtection="1"/>
    <xf numFmtId="40" fontId="4" fillId="3" borderId="17" xfId="0" applyNumberFormat="1" applyFont="1" applyFill="1" applyBorder="1" applyAlignment="1" applyProtection="1">
      <alignment horizontal="right" vertical="center"/>
    </xf>
    <xf numFmtId="40" fontId="4" fillId="0" borderId="17" xfId="0" applyNumberFormat="1" applyFont="1" applyFill="1" applyBorder="1" applyAlignment="1" applyProtection="1">
      <alignment horizontal="right" vertical="center"/>
    </xf>
    <xf numFmtId="0" fontId="11" fillId="0" borderId="35" xfId="0" applyFont="1" applyFill="1" applyBorder="1" applyAlignment="1" applyProtection="1"/>
    <xf numFmtId="0" fontId="11" fillId="0" borderId="29" xfId="0" applyFont="1" applyFill="1" applyBorder="1" applyAlignment="1" applyProtection="1">
      <alignment horizontal="left"/>
    </xf>
    <xf numFmtId="49" fontId="11" fillId="0" borderId="33" xfId="0" applyNumberFormat="1" applyFont="1" applyFill="1" applyBorder="1" applyAlignment="1" applyProtection="1">
      <alignment horizontal="left" vertical="top" wrapText="1"/>
    </xf>
    <xf numFmtId="49" fontId="11" fillId="0" borderId="29" xfId="0" applyNumberFormat="1" applyFont="1" applyFill="1" applyBorder="1" applyAlignment="1" applyProtection="1">
      <alignment horizontal="left" vertical="top"/>
    </xf>
    <xf numFmtId="0" fontId="11" fillId="0" borderId="33" xfId="0" applyFont="1" applyFill="1" applyBorder="1" applyAlignment="1" applyProtection="1">
      <alignment vertical="top" wrapText="1"/>
    </xf>
    <xf numFmtId="49" fontId="2" fillId="0" borderId="38" xfId="0" applyNumberFormat="1" applyFont="1" applyFill="1" applyBorder="1" applyAlignment="1" applyProtection="1">
      <alignment horizontal="center"/>
    </xf>
    <xf numFmtId="38" fontId="2" fillId="3" borderId="39" xfId="0" applyNumberFormat="1" applyFont="1" applyFill="1" applyBorder="1" applyAlignment="1" applyProtection="1">
      <alignment horizontal="right" vertical="center"/>
    </xf>
    <xf numFmtId="38" fontId="2" fillId="3" borderId="17" xfId="0" applyNumberFormat="1" applyFont="1" applyFill="1" applyBorder="1" applyAlignment="1" applyProtection="1">
      <alignment horizontal="right" vertical="center"/>
    </xf>
    <xf numFmtId="0" fontId="11" fillId="0" borderId="29" xfId="0" applyFont="1" applyFill="1" applyBorder="1" applyAlignment="1" applyProtection="1">
      <alignment horizontal="left" vertical="top" wrapText="1"/>
    </xf>
    <xf numFmtId="0" fontId="11" fillId="0" borderId="36" xfId="0" applyFont="1" applyFill="1" applyBorder="1" applyAlignment="1" applyProtection="1">
      <alignment horizontal="left" vertical="top" wrapText="1"/>
    </xf>
    <xf numFmtId="0" fontId="3" fillId="0" borderId="31" xfId="0" applyFont="1" applyFill="1" applyBorder="1" applyAlignment="1" applyProtection="1">
      <alignment vertical="top" wrapText="1"/>
    </xf>
    <xf numFmtId="49" fontId="2" fillId="0" borderId="39" xfId="0" applyNumberFormat="1" applyFont="1" applyFill="1" applyBorder="1" applyAlignment="1" applyProtection="1">
      <alignment horizontal="center"/>
    </xf>
    <xf numFmtId="0" fontId="3" fillId="0" borderId="31" xfId="0" applyFont="1" applyFill="1" applyBorder="1" applyAlignment="1" applyProtection="1">
      <alignment horizontal="left" vertical="center"/>
    </xf>
    <xf numFmtId="38" fontId="2" fillId="0" borderId="39" xfId="0" applyNumberFormat="1" applyFont="1" applyFill="1" applyBorder="1" applyAlignment="1" applyProtection="1">
      <alignment horizontal="right" vertical="center"/>
    </xf>
    <xf numFmtId="0" fontId="11" fillId="0" borderId="36" xfId="0" applyFont="1" applyFill="1" applyBorder="1" applyAlignment="1" applyProtection="1"/>
    <xf numFmtId="49" fontId="2" fillId="0" borderId="36" xfId="0" applyNumberFormat="1" applyFont="1" applyFill="1" applyBorder="1" applyAlignment="1" applyProtection="1">
      <alignment horizontal="center"/>
    </xf>
    <xf numFmtId="49" fontId="8" fillId="0" borderId="36" xfId="0" applyNumberFormat="1" applyFont="1" applyFill="1" applyBorder="1" applyAlignment="1" applyProtection="1">
      <alignment horizontal="center"/>
    </xf>
    <xf numFmtId="38" fontId="8" fillId="3" borderId="39" xfId="0" applyNumberFormat="1" applyFont="1" applyFill="1" applyBorder="1" applyAlignment="1" applyProtection="1">
      <alignment horizontal="right" vertical="center"/>
    </xf>
    <xf numFmtId="49" fontId="11" fillId="0" borderId="35" xfId="0" applyNumberFormat="1" applyFont="1" applyFill="1" applyBorder="1" applyAlignment="1" applyProtection="1">
      <alignment horizontal="center"/>
    </xf>
    <xf numFmtId="38" fontId="8" fillId="0" borderId="39" xfId="0" applyNumberFormat="1" applyFont="1" applyFill="1" applyBorder="1" applyAlignment="1" applyProtection="1">
      <alignment horizontal="right" vertical="center"/>
    </xf>
    <xf numFmtId="49" fontId="11" fillId="0" borderId="40" xfId="0" applyNumberFormat="1" applyFont="1" applyFill="1" applyBorder="1" applyAlignment="1" applyProtection="1">
      <alignment horizontal="center" vertical="top"/>
    </xf>
    <xf numFmtId="49" fontId="11" fillId="0" borderId="41" xfId="0" applyNumberFormat="1" applyFont="1" applyFill="1" applyBorder="1" applyAlignment="1" applyProtection="1">
      <alignment horizontal="center" vertical="top"/>
    </xf>
    <xf numFmtId="0" fontId="3" fillId="0" borderId="33" xfId="0" applyFont="1" applyFill="1" applyBorder="1" applyAlignment="1" applyProtection="1">
      <alignment vertical="top" wrapText="1"/>
    </xf>
    <xf numFmtId="0" fontId="8" fillId="0" borderId="31" xfId="0" applyFont="1" applyFill="1" applyBorder="1" applyAlignment="1" applyProtection="1">
      <alignment horizontal="center"/>
    </xf>
    <xf numFmtId="49" fontId="13" fillId="0" borderId="35" xfId="0" applyNumberFormat="1" applyFont="1" applyFill="1" applyBorder="1" applyAlignment="1" applyProtection="1">
      <alignment horizontal="left" vertical="top"/>
    </xf>
    <xf numFmtId="0" fontId="2" fillId="0" borderId="31" xfId="0" applyFont="1" applyFill="1" applyBorder="1" applyAlignment="1" applyProtection="1">
      <alignment horizontal="center"/>
    </xf>
    <xf numFmtId="49" fontId="3" fillId="0" borderId="35" xfId="0" applyNumberFormat="1" applyFont="1" applyFill="1" applyBorder="1" applyAlignment="1" applyProtection="1">
      <alignment horizontal="left" vertical="top"/>
    </xf>
    <xf numFmtId="49" fontId="14" fillId="0" borderId="29" xfId="0" applyNumberFormat="1" applyFont="1" applyFill="1" applyBorder="1" applyAlignment="1" applyProtection="1">
      <alignment horizontal="left" vertical="top"/>
    </xf>
    <xf numFmtId="38" fontId="11" fillId="0" borderId="32" xfId="0" applyNumberFormat="1" applyFont="1" applyFill="1" applyBorder="1" applyAlignment="1" applyProtection="1">
      <alignment horizontal="right" vertical="center"/>
    </xf>
    <xf numFmtId="0" fontId="3" fillId="0" borderId="35" xfId="0" applyFont="1" applyFill="1" applyBorder="1" applyProtection="1"/>
    <xf numFmtId="0" fontId="3" fillId="0" borderId="33" xfId="0" applyFont="1" applyFill="1" applyBorder="1" applyAlignment="1" applyProtection="1">
      <alignment vertical="center" wrapText="1"/>
    </xf>
    <xf numFmtId="0" fontId="15" fillId="0" borderId="0" xfId="0" applyFont="1" applyFill="1" applyBorder="1" applyProtection="1"/>
    <xf numFmtId="0" fontId="15" fillId="0" borderId="0" xfId="0" applyFont="1" applyFill="1" applyBorder="1" applyAlignment="1" applyProtection="1">
      <alignment horizontal="left" vertical="center"/>
    </xf>
    <xf numFmtId="0" fontId="16" fillId="0" borderId="0" xfId="0" applyNumberFormat="1" applyFont="1" applyFill="1" applyBorder="1" applyAlignment="1" applyProtection="1">
      <alignment horizontal="center"/>
    </xf>
    <xf numFmtId="0" fontId="0" fillId="0" borderId="0" xfId="0" applyFont="1" applyFill="1" applyBorder="1" applyProtection="1"/>
    <xf numFmtId="0" fontId="0" fillId="0" borderId="0" xfId="0" applyFont="1" applyFill="1" applyBorder="1" applyAlignment="1" applyProtection="1"/>
    <xf numFmtId="40" fontId="2" fillId="0" borderId="0" xfId="0" applyNumberFormat="1" applyFont="1" applyFill="1" applyAlignment="1" applyProtection="1">
      <alignment vertical="center" wrapText="1"/>
    </xf>
    <xf numFmtId="0" fontId="2" fillId="0" borderId="0" xfId="0" applyFont="1" applyFill="1" applyAlignment="1" applyProtection="1">
      <alignment vertical="center" wrapText="1"/>
    </xf>
    <xf numFmtId="0" fontId="3" fillId="0" borderId="0" xfId="0" applyFont="1" applyFill="1" applyBorder="1" applyProtection="1"/>
    <xf numFmtId="0" fontId="3" fillId="0" borderId="0" xfId="3" applyFont="1" applyFill="1" applyBorder="1" applyAlignment="1" applyProtection="1">
      <alignment horizontal="left" vertical="center" wrapText="1"/>
    </xf>
    <xf numFmtId="0" fontId="3" fillId="0" borderId="0" xfId="2" applyFont="1" applyFill="1" applyBorder="1" applyProtection="1"/>
    <xf numFmtId="0" fontId="11" fillId="0" borderId="0" xfId="3" applyFont="1" applyFill="1" applyBorder="1" applyAlignment="1" applyProtection="1">
      <alignment horizontal="left"/>
    </xf>
    <xf numFmtId="1" fontId="2" fillId="0" borderId="0" xfId="3" applyNumberFormat="1" applyFont="1" applyFill="1" applyBorder="1" applyProtection="1"/>
    <xf numFmtId="0" fontId="11" fillId="0" borderId="0" xfId="3" applyFont="1" applyFill="1" applyBorder="1" applyProtection="1"/>
    <xf numFmtId="0" fontId="3" fillId="0" borderId="0" xfId="3" applyFont="1" applyFill="1" applyBorder="1" applyAlignment="1" applyProtection="1"/>
    <xf numFmtId="1" fontId="11" fillId="0" borderId="0" xfId="3" applyNumberFormat="1" applyFont="1" applyFill="1" applyBorder="1" applyProtection="1"/>
    <xf numFmtId="0" fontId="2" fillId="0" borderId="0" xfId="3" applyFont="1" applyFill="1" applyBorder="1" applyProtection="1"/>
    <xf numFmtId="0" fontId="3" fillId="0" borderId="0" xfId="3" applyFont="1" applyFill="1" applyBorder="1" applyProtection="1"/>
    <xf numFmtId="0" fontId="2" fillId="0" borderId="0" xfId="0" applyFont="1" applyFill="1" applyBorder="1" applyProtection="1"/>
    <xf numFmtId="0" fontId="3" fillId="0" borderId="1" xfId="0" applyFont="1" applyFill="1" applyBorder="1" applyProtection="1"/>
    <xf numFmtId="0" fontId="3" fillId="0" borderId="2" xfId="0" applyFont="1" applyFill="1" applyBorder="1" applyProtection="1"/>
    <xf numFmtId="49" fontId="3" fillId="0" borderId="35" xfId="0" applyNumberFormat="1" applyFont="1" applyFill="1" applyBorder="1" applyAlignment="1" applyProtection="1">
      <alignment horizontal="left" vertical="top"/>
    </xf>
    <xf numFmtId="49" fontId="3" fillId="0" borderId="33" xfId="0" applyNumberFormat="1" applyFont="1" applyFill="1" applyBorder="1" applyAlignment="1" applyProtection="1">
      <alignment horizontal="left" vertical="top"/>
    </xf>
    <xf numFmtId="49" fontId="11" fillId="0" borderId="40" xfId="0" applyNumberFormat="1" applyFont="1" applyFill="1" applyBorder="1" applyAlignment="1" applyProtection="1">
      <alignment horizontal="left" vertical="center" wrapText="1"/>
    </xf>
    <xf numFmtId="49" fontId="11" fillId="0" borderId="36" xfId="0" applyNumberFormat="1" applyFont="1" applyFill="1" applyBorder="1" applyAlignment="1" applyProtection="1">
      <alignment horizontal="left" vertical="center" wrapText="1"/>
    </xf>
    <xf numFmtId="49" fontId="11" fillId="0" borderId="34" xfId="0" applyNumberFormat="1" applyFont="1" applyFill="1" applyBorder="1" applyAlignment="1" applyProtection="1">
      <alignment horizontal="left" vertical="center" wrapText="1"/>
    </xf>
    <xf numFmtId="0" fontId="18" fillId="0" borderId="0" xfId="2" applyFont="1" applyFill="1" applyBorder="1" applyAlignment="1" applyProtection="1">
      <alignment horizontal="left" vertical="center" wrapText="1"/>
    </xf>
    <xf numFmtId="0" fontId="0" fillId="0" borderId="0" xfId="3" applyFont="1" applyFill="1" applyBorder="1" applyAlignment="1" applyProtection="1">
      <alignment horizontal="left" vertical="center" wrapText="1"/>
    </xf>
    <xf numFmtId="0" fontId="0" fillId="0" borderId="42" xfId="3" applyFont="1" applyFill="1" applyBorder="1" applyAlignment="1" applyProtection="1">
      <alignment horizontal="left" vertical="center" wrapText="1"/>
    </xf>
    <xf numFmtId="0" fontId="3" fillId="0" borderId="0" xfId="0" applyFont="1" applyFill="1" applyAlignment="1" applyProtection="1">
      <alignment horizontal="center"/>
    </xf>
    <xf numFmtId="49" fontId="11" fillId="0" borderId="31" xfId="0" applyNumberFormat="1" applyFont="1" applyFill="1" applyBorder="1" applyAlignment="1" applyProtection="1">
      <alignment horizontal="left" vertical="top"/>
    </xf>
    <xf numFmtId="49" fontId="11" fillId="0" borderId="34" xfId="0" applyNumberFormat="1" applyFont="1" applyFill="1" applyBorder="1" applyAlignment="1" applyProtection="1">
      <alignment horizontal="left" vertical="top"/>
    </xf>
    <xf numFmtId="49" fontId="11" fillId="0" borderId="35" xfId="0" applyNumberFormat="1" applyFont="1" applyFill="1" applyBorder="1" applyAlignment="1" applyProtection="1">
      <alignment horizontal="left" vertical="top" wrapText="1"/>
    </xf>
    <xf numFmtId="0" fontId="11" fillId="0" borderId="29" xfId="0" applyFont="1" applyFill="1" applyBorder="1" applyAlignment="1" applyProtection="1">
      <alignment horizontal="left" vertical="top" wrapText="1"/>
    </xf>
    <xf numFmtId="0" fontId="11" fillId="0" borderId="30" xfId="0" applyFont="1" applyFill="1" applyBorder="1" applyAlignment="1" applyProtection="1">
      <alignment horizontal="left" vertical="top" wrapText="1"/>
    </xf>
    <xf numFmtId="0" fontId="11" fillId="0" borderId="37" xfId="0" applyFont="1" applyFill="1" applyBorder="1" applyAlignment="1" applyProtection="1">
      <alignment horizontal="left" vertical="top" wrapText="1"/>
    </xf>
    <xf numFmtId="49" fontId="11" fillId="0" borderId="29" xfId="0" applyNumberFormat="1" applyFont="1" applyFill="1" applyBorder="1" applyAlignment="1" applyProtection="1">
      <alignment horizontal="left"/>
    </xf>
    <xf numFmtId="49" fontId="11" fillId="0" borderId="33" xfId="0" applyNumberFormat="1" applyFont="1" applyFill="1" applyBorder="1" applyAlignment="1" applyProtection="1">
      <alignment horizontal="left"/>
    </xf>
    <xf numFmtId="49" fontId="11" fillId="0" borderId="29" xfId="0" applyNumberFormat="1" applyFont="1" applyFill="1" applyBorder="1" applyAlignment="1" applyProtection="1">
      <alignment horizontal="left" vertical="top"/>
    </xf>
    <xf numFmtId="49" fontId="11" fillId="0" borderId="30" xfId="0" applyNumberFormat="1" applyFont="1" applyFill="1" applyBorder="1" applyAlignment="1" applyProtection="1">
      <alignment horizontal="left" vertical="top"/>
    </xf>
    <xf numFmtId="49" fontId="11" fillId="0" borderId="35" xfId="0" applyNumberFormat="1" applyFont="1" applyFill="1" applyBorder="1" applyAlignment="1" applyProtection="1">
      <alignment horizontal="left" vertical="center"/>
    </xf>
    <xf numFmtId="49" fontId="11" fillId="0" borderId="33" xfId="0" applyNumberFormat="1" applyFont="1" applyFill="1" applyBorder="1" applyAlignment="1" applyProtection="1">
      <alignment horizontal="left" vertical="center"/>
    </xf>
    <xf numFmtId="0" fontId="11" fillId="0" borderId="29"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xf>
    <xf numFmtId="49" fontId="11" fillId="0" borderId="31" xfId="0" applyNumberFormat="1" applyFont="1" applyFill="1" applyBorder="1" applyAlignment="1" applyProtection="1">
      <alignment horizontal="left"/>
    </xf>
    <xf numFmtId="49" fontId="11" fillId="0" borderId="34" xfId="0" applyNumberFormat="1" applyFont="1" applyFill="1" applyBorder="1" applyAlignment="1" applyProtection="1">
      <alignment horizontal="left"/>
    </xf>
    <xf numFmtId="0" fontId="8" fillId="0" borderId="8"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top"/>
    </xf>
    <xf numFmtId="0" fontId="11" fillId="0" borderId="19" xfId="0" applyNumberFormat="1" applyFont="1" applyFill="1" applyBorder="1" applyAlignment="1" applyProtection="1">
      <alignment horizontal="center" vertical="top"/>
    </xf>
    <xf numFmtId="0" fontId="6" fillId="0" borderId="24" xfId="0" applyNumberFormat="1" applyFont="1" applyFill="1" applyBorder="1" applyAlignment="1" applyProtection="1">
      <alignment horizontal="left" vertical="top"/>
    </xf>
    <xf numFmtId="0" fontId="11" fillId="0" borderId="29" xfId="0" applyNumberFormat="1" applyFont="1" applyFill="1" applyBorder="1" applyAlignment="1" applyProtection="1">
      <alignment horizontal="left" vertical="center"/>
    </xf>
    <xf numFmtId="0" fontId="11" fillId="0" borderId="30" xfId="0" applyNumberFormat="1" applyFont="1" applyFill="1" applyBorder="1" applyAlignment="1" applyProtection="1">
      <alignment horizontal="left" vertical="center"/>
    </xf>
    <xf numFmtId="0" fontId="11" fillId="0" borderId="29" xfId="0" applyFont="1" applyFill="1" applyBorder="1" applyAlignment="1" applyProtection="1">
      <alignment horizontal="left" vertical="center"/>
    </xf>
    <xf numFmtId="0" fontId="11" fillId="0" borderId="30" xfId="0" applyFont="1" applyFill="1" applyBorder="1" applyAlignment="1" applyProtection="1">
      <alignment horizontal="left" vertical="center"/>
    </xf>
    <xf numFmtId="4" fontId="6" fillId="0" borderId="0" xfId="0" applyNumberFormat="1" applyFont="1" applyFill="1" applyBorder="1" applyAlignment="1" applyProtection="1">
      <alignment horizontal="center"/>
    </xf>
    <xf numFmtId="4" fontId="7" fillId="0" borderId="0" xfId="0" applyNumberFormat="1" applyFont="1" applyFill="1" applyBorder="1" applyAlignment="1" applyProtection="1">
      <alignment horizontal="center"/>
    </xf>
    <xf numFmtId="0" fontId="10" fillId="0" borderId="0" xfId="1" applyFont="1" applyFill="1" applyBorder="1" applyAlignment="1" applyProtection="1">
      <alignment horizontal="left"/>
    </xf>
    <xf numFmtId="0" fontId="11" fillId="0" borderId="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8" fillId="0" borderId="15"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xf>
  </cellXfs>
  <cellStyles count="4">
    <cellStyle name="Normal" xfId="0" builtinId="0"/>
    <cellStyle name="Normal 3 2" xfId="1"/>
    <cellStyle name="Normal_mach14 si 15" xfId="2"/>
    <cellStyle name="Normal_mach3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97"/>
  <sheetViews>
    <sheetView tabSelected="1" workbookViewId="0">
      <pane xSplit="4" ySplit="9" topLeftCell="E10" activePane="bottomRight" state="frozen"/>
      <selection activeCell="R14" sqref="R14"/>
      <selection pane="topRight" activeCell="R14" sqref="R14"/>
      <selection pane="bottomLeft" activeCell="R14" sqref="R14"/>
      <selection pane="bottomRight" activeCell="E10" sqref="E10"/>
    </sheetView>
  </sheetViews>
  <sheetFormatPr defaultRowHeight="13.2" x14ac:dyDescent="0.25"/>
  <cols>
    <col min="1" max="1" width="1.88671875" style="118" customWidth="1"/>
    <col min="2" max="2" width="2.33203125" style="119" customWidth="1"/>
    <col min="3" max="3" width="73.44140625" style="5" customWidth="1"/>
    <col min="4" max="4" width="12.33203125" style="13" customWidth="1"/>
    <col min="5" max="5" width="16.33203125" style="13" customWidth="1"/>
    <col min="6" max="6" width="16" style="13" customWidth="1"/>
    <col min="7" max="7" width="15.6640625" style="5" customWidth="1"/>
    <col min="8" max="8" width="15.44140625" style="5" customWidth="1"/>
    <col min="9" max="9" width="14.5546875" style="5" customWidth="1"/>
    <col min="10" max="10" width="18.109375" style="5" customWidth="1"/>
    <col min="11" max="11" width="17.44140625" style="5" customWidth="1"/>
    <col min="12" max="12" width="14" style="5" customWidth="1"/>
    <col min="13" max="13" width="14.88671875" style="5" customWidth="1"/>
    <col min="14" max="17" width="19.33203125" style="7" customWidth="1"/>
    <col min="18" max="230" width="9.109375" style="5"/>
    <col min="231" max="231" width="1.88671875" style="5" customWidth="1"/>
    <col min="232" max="232" width="2.33203125" style="5" customWidth="1"/>
    <col min="233" max="233" width="73.44140625" style="5" customWidth="1"/>
    <col min="234" max="234" width="12.33203125" style="5" customWidth="1"/>
    <col min="235" max="236" width="10.44140625" style="5" customWidth="1"/>
    <col min="237" max="237" width="9.6640625" style="5" customWidth="1"/>
    <col min="238" max="238" width="10.109375" style="5" customWidth="1"/>
    <col min="239" max="239" width="11" style="5" customWidth="1"/>
    <col min="240" max="240" width="11.33203125" style="5" customWidth="1"/>
    <col min="241" max="241" width="8.88671875" style="5" customWidth="1"/>
    <col min="242" max="242" width="11" style="5" customWidth="1"/>
    <col min="243" max="243" width="8.6640625" style="5" customWidth="1"/>
    <col min="244" max="246" width="9.109375" style="5"/>
    <col min="247" max="247" width="9.88671875" style="5" customWidth="1"/>
    <col min="248" max="486" width="9.109375" style="5"/>
    <col min="487" max="487" width="1.88671875" style="5" customWidth="1"/>
    <col min="488" max="488" width="2.33203125" style="5" customWidth="1"/>
    <col min="489" max="489" width="73.44140625" style="5" customWidth="1"/>
    <col min="490" max="490" width="12.33203125" style="5" customWidth="1"/>
    <col min="491" max="492" width="10.44140625" style="5" customWidth="1"/>
    <col min="493" max="493" width="9.6640625" style="5" customWidth="1"/>
    <col min="494" max="494" width="10.109375" style="5" customWidth="1"/>
    <col min="495" max="495" width="11" style="5" customWidth="1"/>
    <col min="496" max="496" width="11.33203125" style="5" customWidth="1"/>
    <col min="497" max="497" width="8.88671875" style="5" customWidth="1"/>
    <col min="498" max="498" width="11" style="5" customWidth="1"/>
    <col min="499" max="499" width="8.6640625" style="5" customWidth="1"/>
    <col min="500" max="502" width="9.109375" style="5"/>
    <col min="503" max="503" width="9.88671875" style="5" customWidth="1"/>
    <col min="504" max="742" width="9.109375" style="5"/>
    <col min="743" max="743" width="1.88671875" style="5" customWidth="1"/>
    <col min="744" max="744" width="2.33203125" style="5" customWidth="1"/>
    <col min="745" max="745" width="73.44140625" style="5" customWidth="1"/>
    <col min="746" max="746" width="12.33203125" style="5" customWidth="1"/>
    <col min="747" max="748" width="10.44140625" style="5" customWidth="1"/>
    <col min="749" max="749" width="9.6640625" style="5" customWidth="1"/>
    <col min="750" max="750" width="10.109375" style="5" customWidth="1"/>
    <col min="751" max="751" width="11" style="5" customWidth="1"/>
    <col min="752" max="752" width="11.33203125" style="5" customWidth="1"/>
    <col min="753" max="753" width="8.88671875" style="5" customWidth="1"/>
    <col min="754" max="754" width="11" style="5" customWidth="1"/>
    <col min="755" max="755" width="8.6640625" style="5" customWidth="1"/>
    <col min="756" max="758" width="9.109375" style="5"/>
    <col min="759" max="759" width="9.88671875" style="5" customWidth="1"/>
    <col min="760" max="998" width="9.109375" style="5"/>
    <col min="999" max="999" width="1.88671875" style="5" customWidth="1"/>
    <col min="1000" max="1000" width="2.33203125" style="5" customWidth="1"/>
    <col min="1001" max="1001" width="73.44140625" style="5" customWidth="1"/>
    <col min="1002" max="1002" width="12.33203125" style="5" customWidth="1"/>
    <col min="1003" max="1004" width="10.44140625" style="5" customWidth="1"/>
    <col min="1005" max="1005" width="9.6640625" style="5" customWidth="1"/>
    <col min="1006" max="1006" width="10.109375" style="5" customWidth="1"/>
    <col min="1007" max="1007" width="11" style="5" customWidth="1"/>
    <col min="1008" max="1008" width="11.33203125" style="5" customWidth="1"/>
    <col min="1009" max="1009" width="8.88671875" style="5" customWidth="1"/>
    <col min="1010" max="1010" width="11" style="5" customWidth="1"/>
    <col min="1011" max="1011" width="8.6640625" style="5" customWidth="1"/>
    <col min="1012" max="1014" width="9.109375" style="5"/>
    <col min="1015" max="1015" width="9.88671875" style="5" customWidth="1"/>
    <col min="1016" max="1254" width="9.109375" style="5"/>
    <col min="1255" max="1255" width="1.88671875" style="5" customWidth="1"/>
    <col min="1256" max="1256" width="2.33203125" style="5" customWidth="1"/>
    <col min="1257" max="1257" width="73.44140625" style="5" customWidth="1"/>
    <col min="1258" max="1258" width="12.33203125" style="5" customWidth="1"/>
    <col min="1259" max="1260" width="10.44140625" style="5" customWidth="1"/>
    <col min="1261" max="1261" width="9.6640625" style="5" customWidth="1"/>
    <col min="1262" max="1262" width="10.109375" style="5" customWidth="1"/>
    <col min="1263" max="1263" width="11" style="5" customWidth="1"/>
    <col min="1264" max="1264" width="11.33203125" style="5" customWidth="1"/>
    <col min="1265" max="1265" width="8.88671875" style="5" customWidth="1"/>
    <col min="1266" max="1266" width="11" style="5" customWidth="1"/>
    <col min="1267" max="1267" width="8.6640625" style="5" customWidth="1"/>
    <col min="1268" max="1270" width="9.109375" style="5"/>
    <col min="1271" max="1271" width="9.88671875" style="5" customWidth="1"/>
    <col min="1272" max="1510" width="9.109375" style="5"/>
    <col min="1511" max="1511" width="1.88671875" style="5" customWidth="1"/>
    <col min="1512" max="1512" width="2.33203125" style="5" customWidth="1"/>
    <col min="1513" max="1513" width="73.44140625" style="5" customWidth="1"/>
    <col min="1514" max="1514" width="12.33203125" style="5" customWidth="1"/>
    <col min="1515" max="1516" width="10.44140625" style="5" customWidth="1"/>
    <col min="1517" max="1517" width="9.6640625" style="5" customWidth="1"/>
    <col min="1518" max="1518" width="10.109375" style="5" customWidth="1"/>
    <col min="1519" max="1519" width="11" style="5" customWidth="1"/>
    <col min="1520" max="1520" width="11.33203125" style="5" customWidth="1"/>
    <col min="1521" max="1521" width="8.88671875" style="5" customWidth="1"/>
    <col min="1522" max="1522" width="11" style="5" customWidth="1"/>
    <col min="1523" max="1523" width="8.6640625" style="5" customWidth="1"/>
    <col min="1524" max="1526" width="9.109375" style="5"/>
    <col min="1527" max="1527" width="9.88671875" style="5" customWidth="1"/>
    <col min="1528" max="1766" width="9.109375" style="5"/>
    <col min="1767" max="1767" width="1.88671875" style="5" customWidth="1"/>
    <col min="1768" max="1768" width="2.33203125" style="5" customWidth="1"/>
    <col min="1769" max="1769" width="73.44140625" style="5" customWidth="1"/>
    <col min="1770" max="1770" width="12.33203125" style="5" customWidth="1"/>
    <col min="1771" max="1772" width="10.44140625" style="5" customWidth="1"/>
    <col min="1773" max="1773" width="9.6640625" style="5" customWidth="1"/>
    <col min="1774" max="1774" width="10.109375" style="5" customWidth="1"/>
    <col min="1775" max="1775" width="11" style="5" customWidth="1"/>
    <col min="1776" max="1776" width="11.33203125" style="5" customWidth="1"/>
    <col min="1777" max="1777" width="8.88671875" style="5" customWidth="1"/>
    <col min="1778" max="1778" width="11" style="5" customWidth="1"/>
    <col min="1779" max="1779" width="8.6640625" style="5" customWidth="1"/>
    <col min="1780" max="1782" width="9.109375" style="5"/>
    <col min="1783" max="1783" width="9.88671875" style="5" customWidth="1"/>
    <col min="1784" max="2022" width="9.109375" style="5"/>
    <col min="2023" max="2023" width="1.88671875" style="5" customWidth="1"/>
    <col min="2024" max="2024" width="2.33203125" style="5" customWidth="1"/>
    <col min="2025" max="2025" width="73.44140625" style="5" customWidth="1"/>
    <col min="2026" max="2026" width="12.33203125" style="5" customWidth="1"/>
    <col min="2027" max="2028" width="10.44140625" style="5" customWidth="1"/>
    <col min="2029" max="2029" width="9.6640625" style="5" customWidth="1"/>
    <col min="2030" max="2030" width="10.109375" style="5" customWidth="1"/>
    <col min="2031" max="2031" width="11" style="5" customWidth="1"/>
    <col min="2032" max="2032" width="11.33203125" style="5" customWidth="1"/>
    <col min="2033" max="2033" width="8.88671875" style="5" customWidth="1"/>
    <col min="2034" max="2034" width="11" style="5" customWidth="1"/>
    <col min="2035" max="2035" width="8.6640625" style="5" customWidth="1"/>
    <col min="2036" max="2038" width="9.109375" style="5"/>
    <col min="2039" max="2039" width="9.88671875" style="5" customWidth="1"/>
    <col min="2040" max="2278" width="9.109375" style="5"/>
    <col min="2279" max="2279" width="1.88671875" style="5" customWidth="1"/>
    <col min="2280" max="2280" width="2.33203125" style="5" customWidth="1"/>
    <col min="2281" max="2281" width="73.44140625" style="5" customWidth="1"/>
    <col min="2282" max="2282" width="12.33203125" style="5" customWidth="1"/>
    <col min="2283" max="2284" width="10.44140625" style="5" customWidth="1"/>
    <col min="2285" max="2285" width="9.6640625" style="5" customWidth="1"/>
    <col min="2286" max="2286" width="10.109375" style="5" customWidth="1"/>
    <col min="2287" max="2287" width="11" style="5" customWidth="1"/>
    <col min="2288" max="2288" width="11.33203125" style="5" customWidth="1"/>
    <col min="2289" max="2289" width="8.88671875" style="5" customWidth="1"/>
    <col min="2290" max="2290" width="11" style="5" customWidth="1"/>
    <col min="2291" max="2291" width="8.6640625" style="5" customWidth="1"/>
    <col min="2292" max="2294" width="9.109375" style="5"/>
    <col min="2295" max="2295" width="9.88671875" style="5" customWidth="1"/>
    <col min="2296" max="2534" width="9.109375" style="5"/>
    <col min="2535" max="2535" width="1.88671875" style="5" customWidth="1"/>
    <col min="2536" max="2536" width="2.33203125" style="5" customWidth="1"/>
    <col min="2537" max="2537" width="73.44140625" style="5" customWidth="1"/>
    <col min="2538" max="2538" width="12.33203125" style="5" customWidth="1"/>
    <col min="2539" max="2540" width="10.44140625" style="5" customWidth="1"/>
    <col min="2541" max="2541" width="9.6640625" style="5" customWidth="1"/>
    <col min="2542" max="2542" width="10.109375" style="5" customWidth="1"/>
    <col min="2543" max="2543" width="11" style="5" customWidth="1"/>
    <col min="2544" max="2544" width="11.33203125" style="5" customWidth="1"/>
    <col min="2545" max="2545" width="8.88671875" style="5" customWidth="1"/>
    <col min="2546" max="2546" width="11" style="5" customWidth="1"/>
    <col min="2547" max="2547" width="8.6640625" style="5" customWidth="1"/>
    <col min="2548" max="2550" width="9.109375" style="5"/>
    <col min="2551" max="2551" width="9.88671875" style="5" customWidth="1"/>
    <col min="2552" max="2790" width="9.109375" style="5"/>
    <col min="2791" max="2791" width="1.88671875" style="5" customWidth="1"/>
    <col min="2792" max="2792" width="2.33203125" style="5" customWidth="1"/>
    <col min="2793" max="2793" width="73.44140625" style="5" customWidth="1"/>
    <col min="2794" max="2794" width="12.33203125" style="5" customWidth="1"/>
    <col min="2795" max="2796" width="10.44140625" style="5" customWidth="1"/>
    <col min="2797" max="2797" width="9.6640625" style="5" customWidth="1"/>
    <col min="2798" max="2798" width="10.109375" style="5" customWidth="1"/>
    <col min="2799" max="2799" width="11" style="5" customWidth="1"/>
    <col min="2800" max="2800" width="11.33203125" style="5" customWidth="1"/>
    <col min="2801" max="2801" width="8.88671875" style="5" customWidth="1"/>
    <col min="2802" max="2802" width="11" style="5" customWidth="1"/>
    <col min="2803" max="2803" width="8.6640625" style="5" customWidth="1"/>
    <col min="2804" max="2806" width="9.109375" style="5"/>
    <col min="2807" max="2807" width="9.88671875" style="5" customWidth="1"/>
    <col min="2808" max="3046" width="9.109375" style="5"/>
    <col min="3047" max="3047" width="1.88671875" style="5" customWidth="1"/>
    <col min="3048" max="3048" width="2.33203125" style="5" customWidth="1"/>
    <col min="3049" max="3049" width="73.44140625" style="5" customWidth="1"/>
    <col min="3050" max="3050" width="12.33203125" style="5" customWidth="1"/>
    <col min="3051" max="3052" width="10.44140625" style="5" customWidth="1"/>
    <col min="3053" max="3053" width="9.6640625" style="5" customWidth="1"/>
    <col min="3054" max="3054" width="10.109375" style="5" customWidth="1"/>
    <col min="3055" max="3055" width="11" style="5" customWidth="1"/>
    <col min="3056" max="3056" width="11.33203125" style="5" customWidth="1"/>
    <col min="3057" max="3057" width="8.88671875" style="5" customWidth="1"/>
    <col min="3058" max="3058" width="11" style="5" customWidth="1"/>
    <col min="3059" max="3059" width="8.6640625" style="5" customWidth="1"/>
    <col min="3060" max="3062" width="9.109375" style="5"/>
    <col min="3063" max="3063" width="9.88671875" style="5" customWidth="1"/>
    <col min="3064" max="3302" width="9.109375" style="5"/>
    <col min="3303" max="3303" width="1.88671875" style="5" customWidth="1"/>
    <col min="3304" max="3304" width="2.33203125" style="5" customWidth="1"/>
    <col min="3305" max="3305" width="73.44140625" style="5" customWidth="1"/>
    <col min="3306" max="3306" width="12.33203125" style="5" customWidth="1"/>
    <col min="3307" max="3308" width="10.44140625" style="5" customWidth="1"/>
    <col min="3309" max="3309" width="9.6640625" style="5" customWidth="1"/>
    <col min="3310" max="3310" width="10.109375" style="5" customWidth="1"/>
    <col min="3311" max="3311" width="11" style="5" customWidth="1"/>
    <col min="3312" max="3312" width="11.33203125" style="5" customWidth="1"/>
    <col min="3313" max="3313" width="8.88671875" style="5" customWidth="1"/>
    <col min="3314" max="3314" width="11" style="5" customWidth="1"/>
    <col min="3315" max="3315" width="8.6640625" style="5" customWidth="1"/>
    <col min="3316" max="3318" width="9.109375" style="5"/>
    <col min="3319" max="3319" width="9.88671875" style="5" customWidth="1"/>
    <col min="3320" max="3558" width="9.109375" style="5"/>
    <col min="3559" max="3559" width="1.88671875" style="5" customWidth="1"/>
    <col min="3560" max="3560" width="2.33203125" style="5" customWidth="1"/>
    <col min="3561" max="3561" width="73.44140625" style="5" customWidth="1"/>
    <col min="3562" max="3562" width="12.33203125" style="5" customWidth="1"/>
    <col min="3563" max="3564" width="10.44140625" style="5" customWidth="1"/>
    <col min="3565" max="3565" width="9.6640625" style="5" customWidth="1"/>
    <col min="3566" max="3566" width="10.109375" style="5" customWidth="1"/>
    <col min="3567" max="3567" width="11" style="5" customWidth="1"/>
    <col min="3568" max="3568" width="11.33203125" style="5" customWidth="1"/>
    <col min="3569" max="3569" width="8.88671875" style="5" customWidth="1"/>
    <col min="3570" max="3570" width="11" style="5" customWidth="1"/>
    <col min="3571" max="3571" width="8.6640625" style="5" customWidth="1"/>
    <col min="3572" max="3574" width="9.109375" style="5"/>
    <col min="3575" max="3575" width="9.88671875" style="5" customWidth="1"/>
    <col min="3576" max="3814" width="9.109375" style="5"/>
    <col min="3815" max="3815" width="1.88671875" style="5" customWidth="1"/>
    <col min="3816" max="3816" width="2.33203125" style="5" customWidth="1"/>
    <col min="3817" max="3817" width="73.44140625" style="5" customWidth="1"/>
    <col min="3818" max="3818" width="12.33203125" style="5" customWidth="1"/>
    <col min="3819" max="3820" width="10.44140625" style="5" customWidth="1"/>
    <col min="3821" max="3821" width="9.6640625" style="5" customWidth="1"/>
    <col min="3822" max="3822" width="10.109375" style="5" customWidth="1"/>
    <col min="3823" max="3823" width="11" style="5" customWidth="1"/>
    <col min="3824" max="3824" width="11.33203125" style="5" customWidth="1"/>
    <col min="3825" max="3825" width="8.88671875" style="5" customWidth="1"/>
    <col min="3826" max="3826" width="11" style="5" customWidth="1"/>
    <col min="3827" max="3827" width="8.6640625" style="5" customWidth="1"/>
    <col min="3828" max="3830" width="9.109375" style="5"/>
    <col min="3831" max="3831" width="9.88671875" style="5" customWidth="1"/>
    <col min="3832" max="4070" width="9.109375" style="5"/>
    <col min="4071" max="4071" width="1.88671875" style="5" customWidth="1"/>
    <col min="4072" max="4072" width="2.33203125" style="5" customWidth="1"/>
    <col min="4073" max="4073" width="73.44140625" style="5" customWidth="1"/>
    <col min="4074" max="4074" width="12.33203125" style="5" customWidth="1"/>
    <col min="4075" max="4076" width="10.44140625" style="5" customWidth="1"/>
    <col min="4077" max="4077" width="9.6640625" style="5" customWidth="1"/>
    <col min="4078" max="4078" width="10.109375" style="5" customWidth="1"/>
    <col min="4079" max="4079" width="11" style="5" customWidth="1"/>
    <col min="4080" max="4080" width="11.33203125" style="5" customWidth="1"/>
    <col min="4081" max="4081" width="8.88671875" style="5" customWidth="1"/>
    <col min="4082" max="4082" width="11" style="5" customWidth="1"/>
    <col min="4083" max="4083" width="8.6640625" style="5" customWidth="1"/>
    <col min="4084" max="4086" width="9.109375" style="5"/>
    <col min="4087" max="4087" width="9.88671875" style="5" customWidth="1"/>
    <col min="4088" max="4326" width="9.109375" style="5"/>
    <col min="4327" max="4327" width="1.88671875" style="5" customWidth="1"/>
    <col min="4328" max="4328" width="2.33203125" style="5" customWidth="1"/>
    <col min="4329" max="4329" width="73.44140625" style="5" customWidth="1"/>
    <col min="4330" max="4330" width="12.33203125" style="5" customWidth="1"/>
    <col min="4331" max="4332" width="10.44140625" style="5" customWidth="1"/>
    <col min="4333" max="4333" width="9.6640625" style="5" customWidth="1"/>
    <col min="4334" max="4334" width="10.109375" style="5" customWidth="1"/>
    <col min="4335" max="4335" width="11" style="5" customWidth="1"/>
    <col min="4336" max="4336" width="11.33203125" style="5" customWidth="1"/>
    <col min="4337" max="4337" width="8.88671875" style="5" customWidth="1"/>
    <col min="4338" max="4338" width="11" style="5" customWidth="1"/>
    <col min="4339" max="4339" width="8.6640625" style="5" customWidth="1"/>
    <col min="4340" max="4342" width="9.109375" style="5"/>
    <col min="4343" max="4343" width="9.88671875" style="5" customWidth="1"/>
    <col min="4344" max="4582" width="9.109375" style="5"/>
    <col min="4583" max="4583" width="1.88671875" style="5" customWidth="1"/>
    <col min="4584" max="4584" width="2.33203125" style="5" customWidth="1"/>
    <col min="4585" max="4585" width="73.44140625" style="5" customWidth="1"/>
    <col min="4586" max="4586" width="12.33203125" style="5" customWidth="1"/>
    <col min="4587" max="4588" width="10.44140625" style="5" customWidth="1"/>
    <col min="4589" max="4589" width="9.6640625" style="5" customWidth="1"/>
    <col min="4590" max="4590" width="10.109375" style="5" customWidth="1"/>
    <col min="4591" max="4591" width="11" style="5" customWidth="1"/>
    <col min="4592" max="4592" width="11.33203125" style="5" customWidth="1"/>
    <col min="4593" max="4593" width="8.88671875" style="5" customWidth="1"/>
    <col min="4594" max="4594" width="11" style="5" customWidth="1"/>
    <col min="4595" max="4595" width="8.6640625" style="5" customWidth="1"/>
    <col min="4596" max="4598" width="9.109375" style="5"/>
    <col min="4599" max="4599" width="9.88671875" style="5" customWidth="1"/>
    <col min="4600" max="4838" width="9.109375" style="5"/>
    <col min="4839" max="4839" width="1.88671875" style="5" customWidth="1"/>
    <col min="4840" max="4840" width="2.33203125" style="5" customWidth="1"/>
    <col min="4841" max="4841" width="73.44140625" style="5" customWidth="1"/>
    <col min="4842" max="4842" width="12.33203125" style="5" customWidth="1"/>
    <col min="4843" max="4844" width="10.44140625" style="5" customWidth="1"/>
    <col min="4845" max="4845" width="9.6640625" style="5" customWidth="1"/>
    <col min="4846" max="4846" width="10.109375" style="5" customWidth="1"/>
    <col min="4847" max="4847" width="11" style="5" customWidth="1"/>
    <col min="4848" max="4848" width="11.33203125" style="5" customWidth="1"/>
    <col min="4849" max="4849" width="8.88671875" style="5" customWidth="1"/>
    <col min="4850" max="4850" width="11" style="5" customWidth="1"/>
    <col min="4851" max="4851" width="8.6640625" style="5" customWidth="1"/>
    <col min="4852" max="4854" width="9.109375" style="5"/>
    <col min="4855" max="4855" width="9.88671875" style="5" customWidth="1"/>
    <col min="4856" max="5094" width="9.109375" style="5"/>
    <col min="5095" max="5095" width="1.88671875" style="5" customWidth="1"/>
    <col min="5096" max="5096" width="2.33203125" style="5" customWidth="1"/>
    <col min="5097" max="5097" width="73.44140625" style="5" customWidth="1"/>
    <col min="5098" max="5098" width="12.33203125" style="5" customWidth="1"/>
    <col min="5099" max="5100" width="10.44140625" style="5" customWidth="1"/>
    <col min="5101" max="5101" width="9.6640625" style="5" customWidth="1"/>
    <col min="5102" max="5102" width="10.109375" style="5" customWidth="1"/>
    <col min="5103" max="5103" width="11" style="5" customWidth="1"/>
    <col min="5104" max="5104" width="11.33203125" style="5" customWidth="1"/>
    <col min="5105" max="5105" width="8.88671875" style="5" customWidth="1"/>
    <col min="5106" max="5106" width="11" style="5" customWidth="1"/>
    <col min="5107" max="5107" width="8.6640625" style="5" customWidth="1"/>
    <col min="5108" max="5110" width="9.109375" style="5"/>
    <col min="5111" max="5111" width="9.88671875" style="5" customWidth="1"/>
    <col min="5112" max="5350" width="9.109375" style="5"/>
    <col min="5351" max="5351" width="1.88671875" style="5" customWidth="1"/>
    <col min="5352" max="5352" width="2.33203125" style="5" customWidth="1"/>
    <col min="5353" max="5353" width="73.44140625" style="5" customWidth="1"/>
    <col min="5354" max="5354" width="12.33203125" style="5" customWidth="1"/>
    <col min="5355" max="5356" width="10.44140625" style="5" customWidth="1"/>
    <col min="5357" max="5357" width="9.6640625" style="5" customWidth="1"/>
    <col min="5358" max="5358" width="10.109375" style="5" customWidth="1"/>
    <col min="5359" max="5359" width="11" style="5" customWidth="1"/>
    <col min="5360" max="5360" width="11.33203125" style="5" customWidth="1"/>
    <col min="5361" max="5361" width="8.88671875" style="5" customWidth="1"/>
    <col min="5362" max="5362" width="11" style="5" customWidth="1"/>
    <col min="5363" max="5363" width="8.6640625" style="5" customWidth="1"/>
    <col min="5364" max="5366" width="9.109375" style="5"/>
    <col min="5367" max="5367" width="9.88671875" style="5" customWidth="1"/>
    <col min="5368" max="5606" width="9.109375" style="5"/>
    <col min="5607" max="5607" width="1.88671875" style="5" customWidth="1"/>
    <col min="5608" max="5608" width="2.33203125" style="5" customWidth="1"/>
    <col min="5609" max="5609" width="73.44140625" style="5" customWidth="1"/>
    <col min="5610" max="5610" width="12.33203125" style="5" customWidth="1"/>
    <col min="5611" max="5612" width="10.44140625" style="5" customWidth="1"/>
    <col min="5613" max="5613" width="9.6640625" style="5" customWidth="1"/>
    <col min="5614" max="5614" width="10.109375" style="5" customWidth="1"/>
    <col min="5615" max="5615" width="11" style="5" customWidth="1"/>
    <col min="5616" max="5616" width="11.33203125" style="5" customWidth="1"/>
    <col min="5617" max="5617" width="8.88671875" style="5" customWidth="1"/>
    <col min="5618" max="5618" width="11" style="5" customWidth="1"/>
    <col min="5619" max="5619" width="8.6640625" style="5" customWidth="1"/>
    <col min="5620" max="5622" width="9.109375" style="5"/>
    <col min="5623" max="5623" width="9.88671875" style="5" customWidth="1"/>
    <col min="5624" max="5862" width="9.109375" style="5"/>
    <col min="5863" max="5863" width="1.88671875" style="5" customWidth="1"/>
    <col min="5864" max="5864" width="2.33203125" style="5" customWidth="1"/>
    <col min="5865" max="5865" width="73.44140625" style="5" customWidth="1"/>
    <col min="5866" max="5866" width="12.33203125" style="5" customWidth="1"/>
    <col min="5867" max="5868" width="10.44140625" style="5" customWidth="1"/>
    <col min="5869" max="5869" width="9.6640625" style="5" customWidth="1"/>
    <col min="5870" max="5870" width="10.109375" style="5" customWidth="1"/>
    <col min="5871" max="5871" width="11" style="5" customWidth="1"/>
    <col min="5872" max="5872" width="11.33203125" style="5" customWidth="1"/>
    <col min="5873" max="5873" width="8.88671875" style="5" customWidth="1"/>
    <col min="5874" max="5874" width="11" style="5" customWidth="1"/>
    <col min="5875" max="5875" width="8.6640625" style="5" customWidth="1"/>
    <col min="5876" max="5878" width="9.109375" style="5"/>
    <col min="5879" max="5879" width="9.88671875" style="5" customWidth="1"/>
    <col min="5880" max="6118" width="9.109375" style="5"/>
    <col min="6119" max="6119" width="1.88671875" style="5" customWidth="1"/>
    <col min="6120" max="6120" width="2.33203125" style="5" customWidth="1"/>
    <col min="6121" max="6121" width="73.44140625" style="5" customWidth="1"/>
    <col min="6122" max="6122" width="12.33203125" style="5" customWidth="1"/>
    <col min="6123" max="6124" width="10.44140625" style="5" customWidth="1"/>
    <col min="6125" max="6125" width="9.6640625" style="5" customWidth="1"/>
    <col min="6126" max="6126" width="10.109375" style="5" customWidth="1"/>
    <col min="6127" max="6127" width="11" style="5" customWidth="1"/>
    <col min="6128" max="6128" width="11.33203125" style="5" customWidth="1"/>
    <col min="6129" max="6129" width="8.88671875" style="5" customWidth="1"/>
    <col min="6130" max="6130" width="11" style="5" customWidth="1"/>
    <col min="6131" max="6131" width="8.6640625" style="5" customWidth="1"/>
    <col min="6132" max="6134" width="9.109375" style="5"/>
    <col min="6135" max="6135" width="9.88671875" style="5" customWidth="1"/>
    <col min="6136" max="6374" width="9.109375" style="5"/>
    <col min="6375" max="6375" width="1.88671875" style="5" customWidth="1"/>
    <col min="6376" max="6376" width="2.33203125" style="5" customWidth="1"/>
    <col min="6377" max="6377" width="73.44140625" style="5" customWidth="1"/>
    <col min="6378" max="6378" width="12.33203125" style="5" customWidth="1"/>
    <col min="6379" max="6380" width="10.44140625" style="5" customWidth="1"/>
    <col min="6381" max="6381" width="9.6640625" style="5" customWidth="1"/>
    <col min="6382" max="6382" width="10.109375" style="5" customWidth="1"/>
    <col min="6383" max="6383" width="11" style="5" customWidth="1"/>
    <col min="6384" max="6384" width="11.33203125" style="5" customWidth="1"/>
    <col min="6385" max="6385" width="8.88671875" style="5" customWidth="1"/>
    <col min="6386" max="6386" width="11" style="5" customWidth="1"/>
    <col min="6387" max="6387" width="8.6640625" style="5" customWidth="1"/>
    <col min="6388" max="6390" width="9.109375" style="5"/>
    <col min="6391" max="6391" width="9.88671875" style="5" customWidth="1"/>
    <col min="6392" max="6630" width="9.109375" style="5"/>
    <col min="6631" max="6631" width="1.88671875" style="5" customWidth="1"/>
    <col min="6632" max="6632" width="2.33203125" style="5" customWidth="1"/>
    <col min="6633" max="6633" width="73.44140625" style="5" customWidth="1"/>
    <col min="6634" max="6634" width="12.33203125" style="5" customWidth="1"/>
    <col min="6635" max="6636" width="10.44140625" style="5" customWidth="1"/>
    <col min="6637" max="6637" width="9.6640625" style="5" customWidth="1"/>
    <col min="6638" max="6638" width="10.109375" style="5" customWidth="1"/>
    <col min="6639" max="6639" width="11" style="5" customWidth="1"/>
    <col min="6640" max="6640" width="11.33203125" style="5" customWidth="1"/>
    <col min="6641" max="6641" width="8.88671875" style="5" customWidth="1"/>
    <col min="6642" max="6642" width="11" style="5" customWidth="1"/>
    <col min="6643" max="6643" width="8.6640625" style="5" customWidth="1"/>
    <col min="6644" max="6646" width="9.109375" style="5"/>
    <col min="6647" max="6647" width="9.88671875" style="5" customWidth="1"/>
    <col min="6648" max="6886" width="9.109375" style="5"/>
    <col min="6887" max="6887" width="1.88671875" style="5" customWidth="1"/>
    <col min="6888" max="6888" width="2.33203125" style="5" customWidth="1"/>
    <col min="6889" max="6889" width="73.44140625" style="5" customWidth="1"/>
    <col min="6890" max="6890" width="12.33203125" style="5" customWidth="1"/>
    <col min="6891" max="6892" width="10.44140625" style="5" customWidth="1"/>
    <col min="6893" max="6893" width="9.6640625" style="5" customWidth="1"/>
    <col min="6894" max="6894" width="10.109375" style="5" customWidth="1"/>
    <col min="6895" max="6895" width="11" style="5" customWidth="1"/>
    <col min="6896" max="6896" width="11.33203125" style="5" customWidth="1"/>
    <col min="6897" max="6897" width="8.88671875" style="5" customWidth="1"/>
    <col min="6898" max="6898" width="11" style="5" customWidth="1"/>
    <col min="6899" max="6899" width="8.6640625" style="5" customWidth="1"/>
    <col min="6900" max="6902" width="9.109375" style="5"/>
    <col min="6903" max="6903" width="9.88671875" style="5" customWidth="1"/>
    <col min="6904" max="7142" width="9.109375" style="5"/>
    <col min="7143" max="7143" width="1.88671875" style="5" customWidth="1"/>
    <col min="7144" max="7144" width="2.33203125" style="5" customWidth="1"/>
    <col min="7145" max="7145" width="73.44140625" style="5" customWidth="1"/>
    <col min="7146" max="7146" width="12.33203125" style="5" customWidth="1"/>
    <col min="7147" max="7148" width="10.44140625" style="5" customWidth="1"/>
    <col min="7149" max="7149" width="9.6640625" style="5" customWidth="1"/>
    <col min="7150" max="7150" width="10.109375" style="5" customWidth="1"/>
    <col min="7151" max="7151" width="11" style="5" customWidth="1"/>
    <col min="7152" max="7152" width="11.33203125" style="5" customWidth="1"/>
    <col min="7153" max="7153" width="8.88671875" style="5" customWidth="1"/>
    <col min="7154" max="7154" width="11" style="5" customWidth="1"/>
    <col min="7155" max="7155" width="8.6640625" style="5" customWidth="1"/>
    <col min="7156" max="7158" width="9.109375" style="5"/>
    <col min="7159" max="7159" width="9.88671875" style="5" customWidth="1"/>
    <col min="7160" max="7398" width="9.109375" style="5"/>
    <col min="7399" max="7399" width="1.88671875" style="5" customWidth="1"/>
    <col min="7400" max="7400" width="2.33203125" style="5" customWidth="1"/>
    <col min="7401" max="7401" width="73.44140625" style="5" customWidth="1"/>
    <col min="7402" max="7402" width="12.33203125" style="5" customWidth="1"/>
    <col min="7403" max="7404" width="10.44140625" style="5" customWidth="1"/>
    <col min="7405" max="7405" width="9.6640625" style="5" customWidth="1"/>
    <col min="7406" max="7406" width="10.109375" style="5" customWidth="1"/>
    <col min="7407" max="7407" width="11" style="5" customWidth="1"/>
    <col min="7408" max="7408" width="11.33203125" style="5" customWidth="1"/>
    <col min="7409" max="7409" width="8.88671875" style="5" customWidth="1"/>
    <col min="7410" max="7410" width="11" style="5" customWidth="1"/>
    <col min="7411" max="7411" width="8.6640625" style="5" customWidth="1"/>
    <col min="7412" max="7414" width="9.109375" style="5"/>
    <col min="7415" max="7415" width="9.88671875" style="5" customWidth="1"/>
    <col min="7416" max="7654" width="9.109375" style="5"/>
    <col min="7655" max="7655" width="1.88671875" style="5" customWidth="1"/>
    <col min="7656" max="7656" width="2.33203125" style="5" customWidth="1"/>
    <col min="7657" max="7657" width="73.44140625" style="5" customWidth="1"/>
    <col min="7658" max="7658" width="12.33203125" style="5" customWidth="1"/>
    <col min="7659" max="7660" width="10.44140625" style="5" customWidth="1"/>
    <col min="7661" max="7661" width="9.6640625" style="5" customWidth="1"/>
    <col min="7662" max="7662" width="10.109375" style="5" customWidth="1"/>
    <col min="7663" max="7663" width="11" style="5" customWidth="1"/>
    <col min="7664" max="7664" width="11.33203125" style="5" customWidth="1"/>
    <col min="7665" max="7665" width="8.88671875" style="5" customWidth="1"/>
    <col min="7666" max="7666" width="11" style="5" customWidth="1"/>
    <col min="7667" max="7667" width="8.6640625" style="5" customWidth="1"/>
    <col min="7668" max="7670" width="9.109375" style="5"/>
    <col min="7671" max="7671" width="9.88671875" style="5" customWidth="1"/>
    <col min="7672" max="7910" width="9.109375" style="5"/>
    <col min="7911" max="7911" width="1.88671875" style="5" customWidth="1"/>
    <col min="7912" max="7912" width="2.33203125" style="5" customWidth="1"/>
    <col min="7913" max="7913" width="73.44140625" style="5" customWidth="1"/>
    <col min="7914" max="7914" width="12.33203125" style="5" customWidth="1"/>
    <col min="7915" max="7916" width="10.44140625" style="5" customWidth="1"/>
    <col min="7917" max="7917" width="9.6640625" style="5" customWidth="1"/>
    <col min="7918" max="7918" width="10.109375" style="5" customWidth="1"/>
    <col min="7919" max="7919" width="11" style="5" customWidth="1"/>
    <col min="7920" max="7920" width="11.33203125" style="5" customWidth="1"/>
    <col min="7921" max="7921" width="8.88671875" style="5" customWidth="1"/>
    <col min="7922" max="7922" width="11" style="5" customWidth="1"/>
    <col min="7923" max="7923" width="8.6640625" style="5" customWidth="1"/>
    <col min="7924" max="7926" width="9.109375" style="5"/>
    <col min="7927" max="7927" width="9.88671875" style="5" customWidth="1"/>
    <col min="7928" max="8166" width="9.109375" style="5"/>
    <col min="8167" max="8167" width="1.88671875" style="5" customWidth="1"/>
    <col min="8168" max="8168" width="2.33203125" style="5" customWidth="1"/>
    <col min="8169" max="8169" width="73.44140625" style="5" customWidth="1"/>
    <col min="8170" max="8170" width="12.33203125" style="5" customWidth="1"/>
    <col min="8171" max="8172" width="10.44140625" style="5" customWidth="1"/>
    <col min="8173" max="8173" width="9.6640625" style="5" customWidth="1"/>
    <col min="8174" max="8174" width="10.109375" style="5" customWidth="1"/>
    <col min="8175" max="8175" width="11" style="5" customWidth="1"/>
    <col min="8176" max="8176" width="11.33203125" style="5" customWidth="1"/>
    <col min="8177" max="8177" width="8.88671875" style="5" customWidth="1"/>
    <col min="8178" max="8178" width="11" style="5" customWidth="1"/>
    <col min="8179" max="8179" width="8.6640625" style="5" customWidth="1"/>
    <col min="8180" max="8182" width="9.109375" style="5"/>
    <col min="8183" max="8183" width="9.88671875" style="5" customWidth="1"/>
    <col min="8184" max="8422" width="9.109375" style="5"/>
    <col min="8423" max="8423" width="1.88671875" style="5" customWidth="1"/>
    <col min="8424" max="8424" width="2.33203125" style="5" customWidth="1"/>
    <col min="8425" max="8425" width="73.44140625" style="5" customWidth="1"/>
    <col min="8426" max="8426" width="12.33203125" style="5" customWidth="1"/>
    <col min="8427" max="8428" width="10.44140625" style="5" customWidth="1"/>
    <col min="8429" max="8429" width="9.6640625" style="5" customWidth="1"/>
    <col min="8430" max="8430" width="10.109375" style="5" customWidth="1"/>
    <col min="8431" max="8431" width="11" style="5" customWidth="1"/>
    <col min="8432" max="8432" width="11.33203125" style="5" customWidth="1"/>
    <col min="8433" max="8433" width="8.88671875" style="5" customWidth="1"/>
    <col min="8434" max="8434" width="11" style="5" customWidth="1"/>
    <col min="8435" max="8435" width="8.6640625" style="5" customWidth="1"/>
    <col min="8436" max="8438" width="9.109375" style="5"/>
    <col min="8439" max="8439" width="9.88671875" style="5" customWidth="1"/>
    <col min="8440" max="8678" width="9.109375" style="5"/>
    <col min="8679" max="8679" width="1.88671875" style="5" customWidth="1"/>
    <col min="8680" max="8680" width="2.33203125" style="5" customWidth="1"/>
    <col min="8681" max="8681" width="73.44140625" style="5" customWidth="1"/>
    <col min="8682" max="8682" width="12.33203125" style="5" customWidth="1"/>
    <col min="8683" max="8684" width="10.44140625" style="5" customWidth="1"/>
    <col min="8685" max="8685" width="9.6640625" style="5" customWidth="1"/>
    <col min="8686" max="8686" width="10.109375" style="5" customWidth="1"/>
    <col min="8687" max="8687" width="11" style="5" customWidth="1"/>
    <col min="8688" max="8688" width="11.33203125" style="5" customWidth="1"/>
    <col min="8689" max="8689" width="8.88671875" style="5" customWidth="1"/>
    <col min="8690" max="8690" width="11" style="5" customWidth="1"/>
    <col min="8691" max="8691" width="8.6640625" style="5" customWidth="1"/>
    <col min="8692" max="8694" width="9.109375" style="5"/>
    <col min="8695" max="8695" width="9.88671875" style="5" customWidth="1"/>
    <col min="8696" max="8934" width="9.109375" style="5"/>
    <col min="8935" max="8935" width="1.88671875" style="5" customWidth="1"/>
    <col min="8936" max="8936" width="2.33203125" style="5" customWidth="1"/>
    <col min="8937" max="8937" width="73.44140625" style="5" customWidth="1"/>
    <col min="8938" max="8938" width="12.33203125" style="5" customWidth="1"/>
    <col min="8939" max="8940" width="10.44140625" style="5" customWidth="1"/>
    <col min="8941" max="8941" width="9.6640625" style="5" customWidth="1"/>
    <col min="8942" max="8942" width="10.109375" style="5" customWidth="1"/>
    <col min="8943" max="8943" width="11" style="5" customWidth="1"/>
    <col min="8944" max="8944" width="11.33203125" style="5" customWidth="1"/>
    <col min="8945" max="8945" width="8.88671875" style="5" customWidth="1"/>
    <col min="8946" max="8946" width="11" style="5" customWidth="1"/>
    <col min="8947" max="8947" width="8.6640625" style="5" customWidth="1"/>
    <col min="8948" max="8950" width="9.109375" style="5"/>
    <col min="8951" max="8951" width="9.88671875" style="5" customWidth="1"/>
    <col min="8952" max="9190" width="9.109375" style="5"/>
    <col min="9191" max="9191" width="1.88671875" style="5" customWidth="1"/>
    <col min="9192" max="9192" width="2.33203125" style="5" customWidth="1"/>
    <col min="9193" max="9193" width="73.44140625" style="5" customWidth="1"/>
    <col min="9194" max="9194" width="12.33203125" style="5" customWidth="1"/>
    <col min="9195" max="9196" width="10.44140625" style="5" customWidth="1"/>
    <col min="9197" max="9197" width="9.6640625" style="5" customWidth="1"/>
    <col min="9198" max="9198" width="10.109375" style="5" customWidth="1"/>
    <col min="9199" max="9199" width="11" style="5" customWidth="1"/>
    <col min="9200" max="9200" width="11.33203125" style="5" customWidth="1"/>
    <col min="9201" max="9201" width="8.88671875" style="5" customWidth="1"/>
    <col min="9202" max="9202" width="11" style="5" customWidth="1"/>
    <col min="9203" max="9203" width="8.6640625" style="5" customWidth="1"/>
    <col min="9204" max="9206" width="9.109375" style="5"/>
    <col min="9207" max="9207" width="9.88671875" style="5" customWidth="1"/>
    <col min="9208" max="9446" width="9.109375" style="5"/>
    <col min="9447" max="9447" width="1.88671875" style="5" customWidth="1"/>
    <col min="9448" max="9448" width="2.33203125" style="5" customWidth="1"/>
    <col min="9449" max="9449" width="73.44140625" style="5" customWidth="1"/>
    <col min="9450" max="9450" width="12.33203125" style="5" customWidth="1"/>
    <col min="9451" max="9452" width="10.44140625" style="5" customWidth="1"/>
    <col min="9453" max="9453" width="9.6640625" style="5" customWidth="1"/>
    <col min="9454" max="9454" width="10.109375" style="5" customWidth="1"/>
    <col min="9455" max="9455" width="11" style="5" customWidth="1"/>
    <col min="9456" max="9456" width="11.33203125" style="5" customWidth="1"/>
    <col min="9457" max="9457" width="8.88671875" style="5" customWidth="1"/>
    <col min="9458" max="9458" width="11" style="5" customWidth="1"/>
    <col min="9459" max="9459" width="8.6640625" style="5" customWidth="1"/>
    <col min="9460" max="9462" width="9.109375" style="5"/>
    <col min="9463" max="9463" width="9.88671875" style="5" customWidth="1"/>
    <col min="9464" max="9702" width="9.109375" style="5"/>
    <col min="9703" max="9703" width="1.88671875" style="5" customWidth="1"/>
    <col min="9704" max="9704" width="2.33203125" style="5" customWidth="1"/>
    <col min="9705" max="9705" width="73.44140625" style="5" customWidth="1"/>
    <col min="9706" max="9706" width="12.33203125" style="5" customWidth="1"/>
    <col min="9707" max="9708" width="10.44140625" style="5" customWidth="1"/>
    <col min="9709" max="9709" width="9.6640625" style="5" customWidth="1"/>
    <col min="9710" max="9710" width="10.109375" style="5" customWidth="1"/>
    <col min="9711" max="9711" width="11" style="5" customWidth="1"/>
    <col min="9712" max="9712" width="11.33203125" style="5" customWidth="1"/>
    <col min="9713" max="9713" width="8.88671875" style="5" customWidth="1"/>
    <col min="9714" max="9714" width="11" style="5" customWidth="1"/>
    <col min="9715" max="9715" width="8.6640625" style="5" customWidth="1"/>
    <col min="9716" max="9718" width="9.109375" style="5"/>
    <col min="9719" max="9719" width="9.88671875" style="5" customWidth="1"/>
    <col min="9720" max="9958" width="9.109375" style="5"/>
    <col min="9959" max="9959" width="1.88671875" style="5" customWidth="1"/>
    <col min="9960" max="9960" width="2.33203125" style="5" customWidth="1"/>
    <col min="9961" max="9961" width="73.44140625" style="5" customWidth="1"/>
    <col min="9962" max="9962" width="12.33203125" style="5" customWidth="1"/>
    <col min="9963" max="9964" width="10.44140625" style="5" customWidth="1"/>
    <col min="9965" max="9965" width="9.6640625" style="5" customWidth="1"/>
    <col min="9966" max="9966" width="10.109375" style="5" customWidth="1"/>
    <col min="9967" max="9967" width="11" style="5" customWidth="1"/>
    <col min="9968" max="9968" width="11.33203125" style="5" customWidth="1"/>
    <col min="9969" max="9969" width="8.88671875" style="5" customWidth="1"/>
    <col min="9970" max="9970" width="11" style="5" customWidth="1"/>
    <col min="9971" max="9971" width="8.6640625" style="5" customWidth="1"/>
    <col min="9972" max="9974" width="9.109375" style="5"/>
    <col min="9975" max="9975" width="9.88671875" style="5" customWidth="1"/>
    <col min="9976" max="10214" width="9.109375" style="5"/>
    <col min="10215" max="10215" width="1.88671875" style="5" customWidth="1"/>
    <col min="10216" max="10216" width="2.33203125" style="5" customWidth="1"/>
    <col min="10217" max="10217" width="73.44140625" style="5" customWidth="1"/>
    <col min="10218" max="10218" width="12.33203125" style="5" customWidth="1"/>
    <col min="10219" max="10220" width="10.44140625" style="5" customWidth="1"/>
    <col min="10221" max="10221" width="9.6640625" style="5" customWidth="1"/>
    <col min="10222" max="10222" width="10.109375" style="5" customWidth="1"/>
    <col min="10223" max="10223" width="11" style="5" customWidth="1"/>
    <col min="10224" max="10224" width="11.33203125" style="5" customWidth="1"/>
    <col min="10225" max="10225" width="8.88671875" style="5" customWidth="1"/>
    <col min="10226" max="10226" width="11" style="5" customWidth="1"/>
    <col min="10227" max="10227" width="8.6640625" style="5" customWidth="1"/>
    <col min="10228" max="10230" width="9.109375" style="5"/>
    <col min="10231" max="10231" width="9.88671875" style="5" customWidth="1"/>
    <col min="10232" max="10470" width="9.109375" style="5"/>
    <col min="10471" max="10471" width="1.88671875" style="5" customWidth="1"/>
    <col min="10472" max="10472" width="2.33203125" style="5" customWidth="1"/>
    <col min="10473" max="10473" width="73.44140625" style="5" customWidth="1"/>
    <col min="10474" max="10474" width="12.33203125" style="5" customWidth="1"/>
    <col min="10475" max="10476" width="10.44140625" style="5" customWidth="1"/>
    <col min="10477" max="10477" width="9.6640625" style="5" customWidth="1"/>
    <col min="10478" max="10478" width="10.109375" style="5" customWidth="1"/>
    <col min="10479" max="10479" width="11" style="5" customWidth="1"/>
    <col min="10480" max="10480" width="11.33203125" style="5" customWidth="1"/>
    <col min="10481" max="10481" width="8.88671875" style="5" customWidth="1"/>
    <col min="10482" max="10482" width="11" style="5" customWidth="1"/>
    <col min="10483" max="10483" width="8.6640625" style="5" customWidth="1"/>
    <col min="10484" max="10486" width="9.109375" style="5"/>
    <col min="10487" max="10487" width="9.88671875" style="5" customWidth="1"/>
    <col min="10488" max="10726" width="9.109375" style="5"/>
    <col min="10727" max="10727" width="1.88671875" style="5" customWidth="1"/>
    <col min="10728" max="10728" width="2.33203125" style="5" customWidth="1"/>
    <col min="10729" max="10729" width="73.44140625" style="5" customWidth="1"/>
    <col min="10730" max="10730" width="12.33203125" style="5" customWidth="1"/>
    <col min="10731" max="10732" width="10.44140625" style="5" customWidth="1"/>
    <col min="10733" max="10733" width="9.6640625" style="5" customWidth="1"/>
    <col min="10734" max="10734" width="10.109375" style="5" customWidth="1"/>
    <col min="10735" max="10735" width="11" style="5" customWidth="1"/>
    <col min="10736" max="10736" width="11.33203125" style="5" customWidth="1"/>
    <col min="10737" max="10737" width="8.88671875" style="5" customWidth="1"/>
    <col min="10738" max="10738" width="11" style="5" customWidth="1"/>
    <col min="10739" max="10739" width="8.6640625" style="5" customWidth="1"/>
    <col min="10740" max="10742" width="9.109375" style="5"/>
    <col min="10743" max="10743" width="9.88671875" style="5" customWidth="1"/>
    <col min="10744" max="10982" width="9.109375" style="5"/>
    <col min="10983" max="10983" width="1.88671875" style="5" customWidth="1"/>
    <col min="10984" max="10984" width="2.33203125" style="5" customWidth="1"/>
    <col min="10985" max="10985" width="73.44140625" style="5" customWidth="1"/>
    <col min="10986" max="10986" width="12.33203125" style="5" customWidth="1"/>
    <col min="10987" max="10988" width="10.44140625" style="5" customWidth="1"/>
    <col min="10989" max="10989" width="9.6640625" style="5" customWidth="1"/>
    <col min="10990" max="10990" width="10.109375" style="5" customWidth="1"/>
    <col min="10991" max="10991" width="11" style="5" customWidth="1"/>
    <col min="10992" max="10992" width="11.33203125" style="5" customWidth="1"/>
    <col min="10993" max="10993" width="8.88671875" style="5" customWidth="1"/>
    <col min="10994" max="10994" width="11" style="5" customWidth="1"/>
    <col min="10995" max="10995" width="8.6640625" style="5" customWidth="1"/>
    <col min="10996" max="10998" width="9.109375" style="5"/>
    <col min="10999" max="10999" width="9.88671875" style="5" customWidth="1"/>
    <col min="11000" max="11238" width="9.109375" style="5"/>
    <col min="11239" max="11239" width="1.88671875" style="5" customWidth="1"/>
    <col min="11240" max="11240" width="2.33203125" style="5" customWidth="1"/>
    <col min="11241" max="11241" width="73.44140625" style="5" customWidth="1"/>
    <col min="11242" max="11242" width="12.33203125" style="5" customWidth="1"/>
    <col min="11243" max="11244" width="10.44140625" style="5" customWidth="1"/>
    <col min="11245" max="11245" width="9.6640625" style="5" customWidth="1"/>
    <col min="11246" max="11246" width="10.109375" style="5" customWidth="1"/>
    <col min="11247" max="11247" width="11" style="5" customWidth="1"/>
    <col min="11248" max="11248" width="11.33203125" style="5" customWidth="1"/>
    <col min="11249" max="11249" width="8.88671875" style="5" customWidth="1"/>
    <col min="11250" max="11250" width="11" style="5" customWidth="1"/>
    <col min="11251" max="11251" width="8.6640625" style="5" customWidth="1"/>
    <col min="11252" max="11254" width="9.109375" style="5"/>
    <col min="11255" max="11255" width="9.88671875" style="5" customWidth="1"/>
    <col min="11256" max="11494" width="9.109375" style="5"/>
    <col min="11495" max="11495" width="1.88671875" style="5" customWidth="1"/>
    <col min="11496" max="11496" width="2.33203125" style="5" customWidth="1"/>
    <col min="11497" max="11497" width="73.44140625" style="5" customWidth="1"/>
    <col min="11498" max="11498" width="12.33203125" style="5" customWidth="1"/>
    <col min="11499" max="11500" width="10.44140625" style="5" customWidth="1"/>
    <col min="11501" max="11501" width="9.6640625" style="5" customWidth="1"/>
    <col min="11502" max="11502" width="10.109375" style="5" customWidth="1"/>
    <col min="11503" max="11503" width="11" style="5" customWidth="1"/>
    <col min="11504" max="11504" width="11.33203125" style="5" customWidth="1"/>
    <col min="11505" max="11505" width="8.88671875" style="5" customWidth="1"/>
    <col min="11506" max="11506" width="11" style="5" customWidth="1"/>
    <col min="11507" max="11507" width="8.6640625" style="5" customWidth="1"/>
    <col min="11508" max="11510" width="9.109375" style="5"/>
    <col min="11511" max="11511" width="9.88671875" style="5" customWidth="1"/>
    <col min="11512" max="11750" width="9.109375" style="5"/>
    <col min="11751" max="11751" width="1.88671875" style="5" customWidth="1"/>
    <col min="11752" max="11752" width="2.33203125" style="5" customWidth="1"/>
    <col min="11753" max="11753" width="73.44140625" style="5" customWidth="1"/>
    <col min="11754" max="11754" width="12.33203125" style="5" customWidth="1"/>
    <col min="11755" max="11756" width="10.44140625" style="5" customWidth="1"/>
    <col min="11757" max="11757" width="9.6640625" style="5" customWidth="1"/>
    <col min="11758" max="11758" width="10.109375" style="5" customWidth="1"/>
    <col min="11759" max="11759" width="11" style="5" customWidth="1"/>
    <col min="11760" max="11760" width="11.33203125" style="5" customWidth="1"/>
    <col min="11761" max="11761" width="8.88671875" style="5" customWidth="1"/>
    <col min="11762" max="11762" width="11" style="5" customWidth="1"/>
    <col min="11763" max="11763" width="8.6640625" style="5" customWidth="1"/>
    <col min="11764" max="11766" width="9.109375" style="5"/>
    <col min="11767" max="11767" width="9.88671875" style="5" customWidth="1"/>
    <col min="11768" max="12006" width="9.109375" style="5"/>
    <col min="12007" max="12007" width="1.88671875" style="5" customWidth="1"/>
    <col min="12008" max="12008" width="2.33203125" style="5" customWidth="1"/>
    <col min="12009" max="12009" width="73.44140625" style="5" customWidth="1"/>
    <col min="12010" max="12010" width="12.33203125" style="5" customWidth="1"/>
    <col min="12011" max="12012" width="10.44140625" style="5" customWidth="1"/>
    <col min="12013" max="12013" width="9.6640625" style="5" customWidth="1"/>
    <col min="12014" max="12014" width="10.109375" style="5" customWidth="1"/>
    <col min="12015" max="12015" width="11" style="5" customWidth="1"/>
    <col min="12016" max="12016" width="11.33203125" style="5" customWidth="1"/>
    <col min="12017" max="12017" width="8.88671875" style="5" customWidth="1"/>
    <col min="12018" max="12018" width="11" style="5" customWidth="1"/>
    <col min="12019" max="12019" width="8.6640625" style="5" customWidth="1"/>
    <col min="12020" max="12022" width="9.109375" style="5"/>
    <col min="12023" max="12023" width="9.88671875" style="5" customWidth="1"/>
    <col min="12024" max="12262" width="9.109375" style="5"/>
    <col min="12263" max="12263" width="1.88671875" style="5" customWidth="1"/>
    <col min="12264" max="12264" width="2.33203125" style="5" customWidth="1"/>
    <col min="12265" max="12265" width="73.44140625" style="5" customWidth="1"/>
    <col min="12266" max="12266" width="12.33203125" style="5" customWidth="1"/>
    <col min="12267" max="12268" width="10.44140625" style="5" customWidth="1"/>
    <col min="12269" max="12269" width="9.6640625" style="5" customWidth="1"/>
    <col min="12270" max="12270" width="10.109375" style="5" customWidth="1"/>
    <col min="12271" max="12271" width="11" style="5" customWidth="1"/>
    <col min="12272" max="12272" width="11.33203125" style="5" customWidth="1"/>
    <col min="12273" max="12273" width="8.88671875" style="5" customWidth="1"/>
    <col min="12274" max="12274" width="11" style="5" customWidth="1"/>
    <col min="12275" max="12275" width="8.6640625" style="5" customWidth="1"/>
    <col min="12276" max="12278" width="9.109375" style="5"/>
    <col min="12279" max="12279" width="9.88671875" style="5" customWidth="1"/>
    <col min="12280" max="12518" width="9.109375" style="5"/>
    <col min="12519" max="12519" width="1.88671875" style="5" customWidth="1"/>
    <col min="12520" max="12520" width="2.33203125" style="5" customWidth="1"/>
    <col min="12521" max="12521" width="73.44140625" style="5" customWidth="1"/>
    <col min="12522" max="12522" width="12.33203125" style="5" customWidth="1"/>
    <col min="12523" max="12524" width="10.44140625" style="5" customWidth="1"/>
    <col min="12525" max="12525" width="9.6640625" style="5" customWidth="1"/>
    <col min="12526" max="12526" width="10.109375" style="5" customWidth="1"/>
    <col min="12527" max="12527" width="11" style="5" customWidth="1"/>
    <col min="12528" max="12528" width="11.33203125" style="5" customWidth="1"/>
    <col min="12529" max="12529" width="8.88671875" style="5" customWidth="1"/>
    <col min="12530" max="12530" width="11" style="5" customWidth="1"/>
    <col min="12531" max="12531" width="8.6640625" style="5" customWidth="1"/>
    <col min="12532" max="12534" width="9.109375" style="5"/>
    <col min="12535" max="12535" width="9.88671875" style="5" customWidth="1"/>
    <col min="12536" max="12774" width="9.109375" style="5"/>
    <col min="12775" max="12775" width="1.88671875" style="5" customWidth="1"/>
    <col min="12776" max="12776" width="2.33203125" style="5" customWidth="1"/>
    <col min="12777" max="12777" width="73.44140625" style="5" customWidth="1"/>
    <col min="12778" max="12778" width="12.33203125" style="5" customWidth="1"/>
    <col min="12779" max="12780" width="10.44140625" style="5" customWidth="1"/>
    <col min="12781" max="12781" width="9.6640625" style="5" customWidth="1"/>
    <col min="12782" max="12782" width="10.109375" style="5" customWidth="1"/>
    <col min="12783" max="12783" width="11" style="5" customWidth="1"/>
    <col min="12784" max="12784" width="11.33203125" style="5" customWidth="1"/>
    <col min="12785" max="12785" width="8.88671875" style="5" customWidth="1"/>
    <col min="12786" max="12786" width="11" style="5" customWidth="1"/>
    <col min="12787" max="12787" width="8.6640625" style="5" customWidth="1"/>
    <col min="12788" max="12790" width="9.109375" style="5"/>
    <col min="12791" max="12791" width="9.88671875" style="5" customWidth="1"/>
    <col min="12792" max="13030" width="9.109375" style="5"/>
    <col min="13031" max="13031" width="1.88671875" style="5" customWidth="1"/>
    <col min="13032" max="13032" width="2.33203125" style="5" customWidth="1"/>
    <col min="13033" max="13033" width="73.44140625" style="5" customWidth="1"/>
    <col min="13034" max="13034" width="12.33203125" style="5" customWidth="1"/>
    <col min="13035" max="13036" width="10.44140625" style="5" customWidth="1"/>
    <col min="13037" max="13037" width="9.6640625" style="5" customWidth="1"/>
    <col min="13038" max="13038" width="10.109375" style="5" customWidth="1"/>
    <col min="13039" max="13039" width="11" style="5" customWidth="1"/>
    <col min="13040" max="13040" width="11.33203125" style="5" customWidth="1"/>
    <col min="13041" max="13041" width="8.88671875" style="5" customWidth="1"/>
    <col min="13042" max="13042" width="11" style="5" customWidth="1"/>
    <col min="13043" max="13043" width="8.6640625" style="5" customWidth="1"/>
    <col min="13044" max="13046" width="9.109375" style="5"/>
    <col min="13047" max="13047" width="9.88671875" style="5" customWidth="1"/>
    <col min="13048" max="13286" width="9.109375" style="5"/>
    <col min="13287" max="13287" width="1.88671875" style="5" customWidth="1"/>
    <col min="13288" max="13288" width="2.33203125" style="5" customWidth="1"/>
    <col min="13289" max="13289" width="73.44140625" style="5" customWidth="1"/>
    <col min="13290" max="13290" width="12.33203125" style="5" customWidth="1"/>
    <col min="13291" max="13292" width="10.44140625" style="5" customWidth="1"/>
    <col min="13293" max="13293" width="9.6640625" style="5" customWidth="1"/>
    <col min="13294" max="13294" width="10.109375" style="5" customWidth="1"/>
    <col min="13295" max="13295" width="11" style="5" customWidth="1"/>
    <col min="13296" max="13296" width="11.33203125" style="5" customWidth="1"/>
    <col min="13297" max="13297" width="8.88671875" style="5" customWidth="1"/>
    <col min="13298" max="13298" width="11" style="5" customWidth="1"/>
    <col min="13299" max="13299" width="8.6640625" style="5" customWidth="1"/>
    <col min="13300" max="13302" width="9.109375" style="5"/>
    <col min="13303" max="13303" width="9.88671875" style="5" customWidth="1"/>
    <col min="13304" max="13542" width="9.109375" style="5"/>
    <col min="13543" max="13543" width="1.88671875" style="5" customWidth="1"/>
    <col min="13544" max="13544" width="2.33203125" style="5" customWidth="1"/>
    <col min="13545" max="13545" width="73.44140625" style="5" customWidth="1"/>
    <col min="13546" max="13546" width="12.33203125" style="5" customWidth="1"/>
    <col min="13547" max="13548" width="10.44140625" style="5" customWidth="1"/>
    <col min="13549" max="13549" width="9.6640625" style="5" customWidth="1"/>
    <col min="13550" max="13550" width="10.109375" style="5" customWidth="1"/>
    <col min="13551" max="13551" width="11" style="5" customWidth="1"/>
    <col min="13552" max="13552" width="11.33203125" style="5" customWidth="1"/>
    <col min="13553" max="13553" width="8.88671875" style="5" customWidth="1"/>
    <col min="13554" max="13554" width="11" style="5" customWidth="1"/>
    <col min="13555" max="13555" width="8.6640625" style="5" customWidth="1"/>
    <col min="13556" max="13558" width="9.109375" style="5"/>
    <col min="13559" max="13559" width="9.88671875" style="5" customWidth="1"/>
    <col min="13560" max="13798" width="9.109375" style="5"/>
    <col min="13799" max="13799" width="1.88671875" style="5" customWidth="1"/>
    <col min="13800" max="13800" width="2.33203125" style="5" customWidth="1"/>
    <col min="13801" max="13801" width="73.44140625" style="5" customWidth="1"/>
    <col min="13802" max="13802" width="12.33203125" style="5" customWidth="1"/>
    <col min="13803" max="13804" width="10.44140625" style="5" customWidth="1"/>
    <col min="13805" max="13805" width="9.6640625" style="5" customWidth="1"/>
    <col min="13806" max="13806" width="10.109375" style="5" customWidth="1"/>
    <col min="13807" max="13807" width="11" style="5" customWidth="1"/>
    <col min="13808" max="13808" width="11.33203125" style="5" customWidth="1"/>
    <col min="13809" max="13809" width="8.88671875" style="5" customWidth="1"/>
    <col min="13810" max="13810" width="11" style="5" customWidth="1"/>
    <col min="13811" max="13811" width="8.6640625" style="5" customWidth="1"/>
    <col min="13812" max="13814" width="9.109375" style="5"/>
    <col min="13815" max="13815" width="9.88671875" style="5" customWidth="1"/>
    <col min="13816" max="14054" width="9.109375" style="5"/>
    <col min="14055" max="14055" width="1.88671875" style="5" customWidth="1"/>
    <col min="14056" max="14056" width="2.33203125" style="5" customWidth="1"/>
    <col min="14057" max="14057" width="73.44140625" style="5" customWidth="1"/>
    <col min="14058" max="14058" width="12.33203125" style="5" customWidth="1"/>
    <col min="14059" max="14060" width="10.44140625" style="5" customWidth="1"/>
    <col min="14061" max="14061" width="9.6640625" style="5" customWidth="1"/>
    <col min="14062" max="14062" width="10.109375" style="5" customWidth="1"/>
    <col min="14063" max="14063" width="11" style="5" customWidth="1"/>
    <col min="14064" max="14064" width="11.33203125" style="5" customWidth="1"/>
    <col min="14065" max="14065" width="8.88671875" style="5" customWidth="1"/>
    <col min="14066" max="14066" width="11" style="5" customWidth="1"/>
    <col min="14067" max="14067" width="8.6640625" style="5" customWidth="1"/>
    <col min="14068" max="14070" width="9.109375" style="5"/>
    <col min="14071" max="14071" width="9.88671875" style="5" customWidth="1"/>
    <col min="14072" max="14310" width="9.109375" style="5"/>
    <col min="14311" max="14311" width="1.88671875" style="5" customWidth="1"/>
    <col min="14312" max="14312" width="2.33203125" style="5" customWidth="1"/>
    <col min="14313" max="14313" width="73.44140625" style="5" customWidth="1"/>
    <col min="14314" max="14314" width="12.33203125" style="5" customWidth="1"/>
    <col min="14315" max="14316" width="10.44140625" style="5" customWidth="1"/>
    <col min="14317" max="14317" width="9.6640625" style="5" customWidth="1"/>
    <col min="14318" max="14318" width="10.109375" style="5" customWidth="1"/>
    <col min="14319" max="14319" width="11" style="5" customWidth="1"/>
    <col min="14320" max="14320" width="11.33203125" style="5" customWidth="1"/>
    <col min="14321" max="14321" width="8.88671875" style="5" customWidth="1"/>
    <col min="14322" max="14322" width="11" style="5" customWidth="1"/>
    <col min="14323" max="14323" width="8.6640625" style="5" customWidth="1"/>
    <col min="14324" max="14326" width="9.109375" style="5"/>
    <col min="14327" max="14327" width="9.88671875" style="5" customWidth="1"/>
    <col min="14328" max="14566" width="9.109375" style="5"/>
    <col min="14567" max="14567" width="1.88671875" style="5" customWidth="1"/>
    <col min="14568" max="14568" width="2.33203125" style="5" customWidth="1"/>
    <col min="14569" max="14569" width="73.44140625" style="5" customWidth="1"/>
    <col min="14570" max="14570" width="12.33203125" style="5" customWidth="1"/>
    <col min="14571" max="14572" width="10.44140625" style="5" customWidth="1"/>
    <col min="14573" max="14573" width="9.6640625" style="5" customWidth="1"/>
    <col min="14574" max="14574" width="10.109375" style="5" customWidth="1"/>
    <col min="14575" max="14575" width="11" style="5" customWidth="1"/>
    <col min="14576" max="14576" width="11.33203125" style="5" customWidth="1"/>
    <col min="14577" max="14577" width="8.88671875" style="5" customWidth="1"/>
    <col min="14578" max="14578" width="11" style="5" customWidth="1"/>
    <col min="14579" max="14579" width="8.6640625" style="5" customWidth="1"/>
    <col min="14580" max="14582" width="9.109375" style="5"/>
    <col min="14583" max="14583" width="9.88671875" style="5" customWidth="1"/>
    <col min="14584" max="14822" width="9.109375" style="5"/>
    <col min="14823" max="14823" width="1.88671875" style="5" customWidth="1"/>
    <col min="14824" max="14824" width="2.33203125" style="5" customWidth="1"/>
    <col min="14825" max="14825" width="73.44140625" style="5" customWidth="1"/>
    <col min="14826" max="14826" width="12.33203125" style="5" customWidth="1"/>
    <col min="14827" max="14828" width="10.44140625" style="5" customWidth="1"/>
    <col min="14829" max="14829" width="9.6640625" style="5" customWidth="1"/>
    <col min="14830" max="14830" width="10.109375" style="5" customWidth="1"/>
    <col min="14831" max="14831" width="11" style="5" customWidth="1"/>
    <col min="14832" max="14832" width="11.33203125" style="5" customWidth="1"/>
    <col min="14833" max="14833" width="8.88671875" style="5" customWidth="1"/>
    <col min="14834" max="14834" width="11" style="5" customWidth="1"/>
    <col min="14835" max="14835" width="8.6640625" style="5" customWidth="1"/>
    <col min="14836" max="14838" width="9.109375" style="5"/>
    <col min="14839" max="14839" width="9.88671875" style="5" customWidth="1"/>
    <col min="14840" max="15078" width="9.109375" style="5"/>
    <col min="15079" max="15079" width="1.88671875" style="5" customWidth="1"/>
    <col min="15080" max="15080" width="2.33203125" style="5" customWidth="1"/>
    <col min="15081" max="15081" width="73.44140625" style="5" customWidth="1"/>
    <col min="15082" max="15082" width="12.33203125" style="5" customWidth="1"/>
    <col min="15083" max="15084" width="10.44140625" style="5" customWidth="1"/>
    <col min="15085" max="15085" width="9.6640625" style="5" customWidth="1"/>
    <col min="15086" max="15086" width="10.109375" style="5" customWidth="1"/>
    <col min="15087" max="15087" width="11" style="5" customWidth="1"/>
    <col min="15088" max="15088" width="11.33203125" style="5" customWidth="1"/>
    <col min="15089" max="15089" width="8.88671875" style="5" customWidth="1"/>
    <col min="15090" max="15090" width="11" style="5" customWidth="1"/>
    <col min="15091" max="15091" width="8.6640625" style="5" customWidth="1"/>
    <col min="15092" max="15094" width="9.109375" style="5"/>
    <col min="15095" max="15095" width="9.88671875" style="5" customWidth="1"/>
    <col min="15096" max="15334" width="9.109375" style="5"/>
    <col min="15335" max="15335" width="1.88671875" style="5" customWidth="1"/>
    <col min="15336" max="15336" width="2.33203125" style="5" customWidth="1"/>
    <col min="15337" max="15337" width="73.44140625" style="5" customWidth="1"/>
    <col min="15338" max="15338" width="12.33203125" style="5" customWidth="1"/>
    <col min="15339" max="15340" width="10.44140625" style="5" customWidth="1"/>
    <col min="15341" max="15341" width="9.6640625" style="5" customWidth="1"/>
    <col min="15342" max="15342" width="10.109375" style="5" customWidth="1"/>
    <col min="15343" max="15343" width="11" style="5" customWidth="1"/>
    <col min="15344" max="15344" width="11.33203125" style="5" customWidth="1"/>
    <col min="15345" max="15345" width="8.88671875" style="5" customWidth="1"/>
    <col min="15346" max="15346" width="11" style="5" customWidth="1"/>
    <col min="15347" max="15347" width="8.6640625" style="5" customWidth="1"/>
    <col min="15348" max="15350" width="9.109375" style="5"/>
    <col min="15351" max="15351" width="9.88671875" style="5" customWidth="1"/>
    <col min="15352" max="15590" width="9.109375" style="5"/>
    <col min="15591" max="15591" width="1.88671875" style="5" customWidth="1"/>
    <col min="15592" max="15592" width="2.33203125" style="5" customWidth="1"/>
    <col min="15593" max="15593" width="73.44140625" style="5" customWidth="1"/>
    <col min="15594" max="15594" width="12.33203125" style="5" customWidth="1"/>
    <col min="15595" max="15596" width="10.44140625" style="5" customWidth="1"/>
    <col min="15597" max="15597" width="9.6640625" style="5" customWidth="1"/>
    <col min="15598" max="15598" width="10.109375" style="5" customWidth="1"/>
    <col min="15599" max="15599" width="11" style="5" customWidth="1"/>
    <col min="15600" max="15600" width="11.33203125" style="5" customWidth="1"/>
    <col min="15601" max="15601" width="8.88671875" style="5" customWidth="1"/>
    <col min="15602" max="15602" width="11" style="5" customWidth="1"/>
    <col min="15603" max="15603" width="8.6640625" style="5" customWidth="1"/>
    <col min="15604" max="15606" width="9.109375" style="5"/>
    <col min="15607" max="15607" width="9.88671875" style="5" customWidth="1"/>
    <col min="15608" max="15846" width="9.109375" style="5"/>
    <col min="15847" max="15847" width="1.88671875" style="5" customWidth="1"/>
    <col min="15848" max="15848" width="2.33203125" style="5" customWidth="1"/>
    <col min="15849" max="15849" width="73.44140625" style="5" customWidth="1"/>
    <col min="15850" max="15850" width="12.33203125" style="5" customWidth="1"/>
    <col min="15851" max="15852" width="10.44140625" style="5" customWidth="1"/>
    <col min="15853" max="15853" width="9.6640625" style="5" customWidth="1"/>
    <col min="15854" max="15854" width="10.109375" style="5" customWidth="1"/>
    <col min="15855" max="15855" width="11" style="5" customWidth="1"/>
    <col min="15856" max="15856" width="11.33203125" style="5" customWidth="1"/>
    <col min="15857" max="15857" width="8.88671875" style="5" customWidth="1"/>
    <col min="15858" max="15858" width="11" style="5" customWidth="1"/>
    <col min="15859" max="15859" width="8.6640625" style="5" customWidth="1"/>
    <col min="15860" max="15862" width="9.109375" style="5"/>
    <col min="15863" max="15863" width="9.88671875" style="5" customWidth="1"/>
    <col min="15864" max="16102" width="9.109375" style="5"/>
    <col min="16103" max="16103" width="1.88671875" style="5" customWidth="1"/>
    <col min="16104" max="16104" width="2.33203125" style="5" customWidth="1"/>
    <col min="16105" max="16105" width="73.44140625" style="5" customWidth="1"/>
    <col min="16106" max="16106" width="12.33203125" style="5" customWidth="1"/>
    <col min="16107" max="16108" width="10.44140625" style="5" customWidth="1"/>
    <col min="16109" max="16109" width="9.6640625" style="5" customWidth="1"/>
    <col min="16110" max="16110" width="10.109375" style="5" customWidth="1"/>
    <col min="16111" max="16111" width="11" style="5" customWidth="1"/>
    <col min="16112" max="16112" width="11.33203125" style="5" customWidth="1"/>
    <col min="16113" max="16113" width="8.88671875" style="5" customWidth="1"/>
    <col min="16114" max="16114" width="11" style="5" customWidth="1"/>
    <col min="16115" max="16115" width="8.6640625" style="5" customWidth="1"/>
    <col min="16116" max="16118" width="9.109375" style="5"/>
    <col min="16119" max="16119" width="9.88671875" style="5" customWidth="1"/>
    <col min="16120" max="16384" width="9.109375" style="5"/>
  </cols>
  <sheetData>
    <row r="1" spans="1:17" ht="17.399999999999999" x14ac:dyDescent="0.25">
      <c r="A1" s="167" t="s">
        <v>179</v>
      </c>
      <c r="B1" s="1"/>
      <c r="C1" s="2"/>
      <c r="D1" s="3"/>
      <c r="E1" s="3"/>
      <c r="F1" s="3"/>
      <c r="G1" s="4"/>
      <c r="H1" s="4"/>
      <c r="I1" s="4"/>
      <c r="J1" s="4"/>
      <c r="K1" s="4"/>
      <c r="M1" s="6" t="s">
        <v>0</v>
      </c>
    </row>
    <row r="2" spans="1:17" ht="15.6" x14ac:dyDescent="0.3">
      <c r="A2" s="8"/>
      <c r="B2" s="1"/>
      <c r="C2" s="156" t="s">
        <v>1</v>
      </c>
      <c r="D2" s="156"/>
      <c r="E2" s="156"/>
      <c r="F2" s="156"/>
      <c r="G2" s="156"/>
      <c r="H2" s="156"/>
      <c r="I2" s="156"/>
      <c r="J2" s="156"/>
      <c r="K2" s="156"/>
    </row>
    <row r="3" spans="1:17" ht="15" x14ac:dyDescent="0.25">
      <c r="A3" s="8"/>
      <c r="B3" s="1"/>
      <c r="C3" s="157" t="s">
        <v>177</v>
      </c>
      <c r="D3" s="157"/>
      <c r="E3" s="157"/>
      <c r="F3" s="157"/>
      <c r="G3" s="157"/>
      <c r="H3" s="157"/>
      <c r="I3" s="157"/>
      <c r="J3" s="157"/>
      <c r="K3" s="157"/>
    </row>
    <row r="4" spans="1:17" ht="15.6" x14ac:dyDescent="0.3">
      <c r="A4" s="8"/>
      <c r="B4" s="1"/>
      <c r="C4" s="9"/>
      <c r="D4" s="10"/>
      <c r="E4" s="10"/>
      <c r="F4" s="10"/>
      <c r="G4" s="9"/>
      <c r="H4" s="9"/>
      <c r="I4" s="9"/>
      <c r="J4" s="9"/>
      <c r="K4" s="9"/>
    </row>
    <row r="5" spans="1:17" s="13" customFormat="1" ht="14.4" thickBot="1" x14ac:dyDescent="0.3">
      <c r="A5" s="11"/>
      <c r="B5" s="12"/>
      <c r="C5" s="158" t="s">
        <v>2</v>
      </c>
      <c r="D5" s="158"/>
      <c r="E5" s="158"/>
      <c r="F5" s="158"/>
      <c r="G5" s="158"/>
      <c r="H5" s="158"/>
      <c r="I5" s="158"/>
      <c r="J5" s="158"/>
      <c r="K5" s="158"/>
      <c r="M5" s="14" t="s">
        <v>3</v>
      </c>
      <c r="N5" s="15"/>
      <c r="O5" s="15"/>
      <c r="P5" s="15"/>
      <c r="Q5" s="15"/>
    </row>
    <row r="6" spans="1:17" s="13" customFormat="1" ht="12.6" thickBot="1" x14ac:dyDescent="0.25">
      <c r="A6" s="159" t="s">
        <v>4</v>
      </c>
      <c r="B6" s="160"/>
      <c r="C6" s="160"/>
      <c r="D6" s="163" t="s">
        <v>5</v>
      </c>
      <c r="E6" s="164" t="s">
        <v>6</v>
      </c>
      <c r="F6" s="165"/>
      <c r="G6" s="164" t="s">
        <v>7</v>
      </c>
      <c r="H6" s="165"/>
      <c r="I6" s="145" t="s">
        <v>8</v>
      </c>
      <c r="J6" s="145" t="s">
        <v>9</v>
      </c>
      <c r="K6" s="145" t="s">
        <v>10</v>
      </c>
      <c r="L6" s="145" t="s">
        <v>11</v>
      </c>
      <c r="M6" s="147" t="s">
        <v>12</v>
      </c>
      <c r="N6" s="15"/>
      <c r="O6" s="15"/>
      <c r="P6" s="15"/>
      <c r="Q6" s="15"/>
    </row>
    <row r="7" spans="1:17" s="13" customFormat="1" ht="13.8" thickBot="1" x14ac:dyDescent="0.25">
      <c r="A7" s="161"/>
      <c r="B7" s="162"/>
      <c r="C7" s="162"/>
      <c r="D7" s="148"/>
      <c r="E7" s="16" t="s">
        <v>13</v>
      </c>
      <c r="F7" s="17" t="s">
        <v>14</v>
      </c>
      <c r="G7" s="16" t="s">
        <v>13</v>
      </c>
      <c r="H7" s="17" t="s">
        <v>14</v>
      </c>
      <c r="I7" s="166"/>
      <c r="J7" s="146"/>
      <c r="K7" s="146"/>
      <c r="L7" s="146"/>
      <c r="M7" s="148"/>
      <c r="N7" s="18" t="s">
        <v>15</v>
      </c>
      <c r="O7" s="18" t="s">
        <v>16</v>
      </c>
      <c r="P7" s="18" t="s">
        <v>17</v>
      </c>
      <c r="Q7" s="18" t="s">
        <v>18</v>
      </c>
    </row>
    <row r="8" spans="1:17" s="13" customFormat="1" ht="13.8" thickBot="1" x14ac:dyDescent="0.25">
      <c r="A8" s="149" t="s">
        <v>19</v>
      </c>
      <c r="B8" s="150"/>
      <c r="C8" s="150"/>
      <c r="D8" s="19" t="s">
        <v>20</v>
      </c>
      <c r="E8" s="20">
        <v>1</v>
      </c>
      <c r="F8" s="20">
        <v>2</v>
      </c>
      <c r="G8" s="20">
        <v>3</v>
      </c>
      <c r="H8" s="20">
        <v>4</v>
      </c>
      <c r="I8" s="20">
        <v>5</v>
      </c>
      <c r="J8" s="20">
        <v>6</v>
      </c>
      <c r="K8" s="20">
        <v>7</v>
      </c>
      <c r="L8" s="20" t="s">
        <v>21</v>
      </c>
      <c r="M8" s="21">
        <v>9</v>
      </c>
      <c r="N8" s="22" t="s">
        <v>22</v>
      </c>
      <c r="O8" s="22" t="s">
        <v>23</v>
      </c>
      <c r="P8" s="22" t="s">
        <v>24</v>
      </c>
      <c r="Q8" s="22" t="s">
        <v>25</v>
      </c>
    </row>
    <row r="9" spans="1:17" s="13" customFormat="1" ht="15.6" x14ac:dyDescent="0.25">
      <c r="A9" s="23"/>
      <c r="B9" s="151" t="s">
        <v>26</v>
      </c>
      <c r="C9" s="151"/>
      <c r="D9" s="24"/>
      <c r="E9" s="25">
        <f t="shared" ref="E9:Q9" si="0">E10+E72+E80</f>
        <v>9353000</v>
      </c>
      <c r="F9" s="26">
        <f t="shared" si="0"/>
        <v>9908559</v>
      </c>
      <c r="G9" s="27">
        <f t="shared" si="0"/>
        <v>9353000</v>
      </c>
      <c r="H9" s="28">
        <f t="shared" si="0"/>
        <v>12545190</v>
      </c>
      <c r="I9" s="28">
        <f t="shared" si="0"/>
        <v>11975946</v>
      </c>
      <c r="J9" s="28">
        <f t="shared" si="0"/>
        <v>15199091</v>
      </c>
      <c r="K9" s="28">
        <f t="shared" si="0"/>
        <v>10259037</v>
      </c>
      <c r="L9" s="28">
        <f t="shared" si="0"/>
        <v>4940054</v>
      </c>
      <c r="M9" s="29">
        <f t="shared" si="0"/>
        <v>10665771</v>
      </c>
      <c r="N9" s="30">
        <f t="shared" si="0"/>
        <v>569244</v>
      </c>
      <c r="O9" s="30">
        <f t="shared" si="0"/>
        <v>-5290532</v>
      </c>
      <c r="P9" s="30">
        <f t="shared" si="0"/>
        <v>-3223145</v>
      </c>
      <c r="Q9" s="30">
        <f t="shared" si="0"/>
        <v>1716909</v>
      </c>
    </row>
    <row r="10" spans="1:17" s="13" customFormat="1" x14ac:dyDescent="0.2">
      <c r="A10" s="152" t="s">
        <v>27</v>
      </c>
      <c r="B10" s="153"/>
      <c r="C10" s="153"/>
      <c r="D10" s="31" t="s">
        <v>28</v>
      </c>
      <c r="E10" s="32">
        <f>E11+E31+E60+E63+E69</f>
        <v>9353000</v>
      </c>
      <c r="F10" s="33">
        <f t="shared" ref="F10:Q10" si="1">F11+F31+F60+F63+F69</f>
        <v>9908559</v>
      </c>
      <c r="G10" s="34">
        <f t="shared" si="1"/>
        <v>9353000</v>
      </c>
      <c r="H10" s="35">
        <f t="shared" si="1"/>
        <v>12545190</v>
      </c>
      <c r="I10" s="35">
        <f t="shared" si="1"/>
        <v>11984109</v>
      </c>
      <c r="J10" s="35">
        <f t="shared" si="1"/>
        <v>15207254</v>
      </c>
      <c r="K10" s="35">
        <f t="shared" si="1"/>
        <v>10267200</v>
      </c>
      <c r="L10" s="35">
        <f t="shared" si="1"/>
        <v>4940054</v>
      </c>
      <c r="M10" s="36">
        <f t="shared" si="1"/>
        <v>10617989</v>
      </c>
      <c r="N10" s="30">
        <f t="shared" si="1"/>
        <v>561081</v>
      </c>
      <c r="O10" s="30">
        <f t="shared" si="1"/>
        <v>-5298695</v>
      </c>
      <c r="P10" s="30">
        <f t="shared" si="1"/>
        <v>-3223145</v>
      </c>
      <c r="Q10" s="30">
        <f t="shared" si="1"/>
        <v>1716909</v>
      </c>
    </row>
    <row r="11" spans="1:17" s="13" customFormat="1" x14ac:dyDescent="0.2">
      <c r="A11" s="154" t="s">
        <v>29</v>
      </c>
      <c r="B11" s="155"/>
      <c r="C11" s="155"/>
      <c r="D11" s="31">
        <v>10</v>
      </c>
      <c r="E11" s="32">
        <f t="shared" ref="E11:Q11" si="2">E12+E21+E24</f>
        <v>7663000</v>
      </c>
      <c r="F11" s="33">
        <f t="shared" si="2"/>
        <v>7763660</v>
      </c>
      <c r="G11" s="34">
        <f t="shared" si="2"/>
        <v>7663000</v>
      </c>
      <c r="H11" s="35">
        <f t="shared" si="2"/>
        <v>7763660</v>
      </c>
      <c r="I11" s="35">
        <f t="shared" si="2"/>
        <v>7661853</v>
      </c>
      <c r="J11" s="35">
        <f t="shared" si="2"/>
        <v>7661853</v>
      </c>
      <c r="K11" s="35">
        <f t="shared" si="2"/>
        <v>7661853</v>
      </c>
      <c r="L11" s="35">
        <f t="shared" si="2"/>
        <v>0</v>
      </c>
      <c r="M11" s="36">
        <f t="shared" si="2"/>
        <v>7844217</v>
      </c>
      <c r="N11" s="30">
        <f t="shared" si="2"/>
        <v>101807</v>
      </c>
      <c r="O11" s="30">
        <f t="shared" si="2"/>
        <v>101807</v>
      </c>
      <c r="P11" s="30">
        <f t="shared" si="2"/>
        <v>0</v>
      </c>
      <c r="Q11" s="30">
        <f t="shared" si="2"/>
        <v>0</v>
      </c>
    </row>
    <row r="12" spans="1:17" s="13" customFormat="1" x14ac:dyDescent="0.2">
      <c r="A12" s="37"/>
      <c r="B12" s="129" t="s">
        <v>30</v>
      </c>
      <c r="C12" s="130"/>
      <c r="D12" s="38" t="s">
        <v>31</v>
      </c>
      <c r="E12" s="39">
        <f>E13+E14+E15+E16+E17+E18+E19+E20</f>
        <v>6987000</v>
      </c>
      <c r="F12" s="40">
        <f t="shared" ref="F12:Q12" si="3">F13+F14+F15+F16+F17+F18+F19+F20</f>
        <v>7118100</v>
      </c>
      <c r="G12" s="41">
        <f t="shared" si="3"/>
        <v>6987000</v>
      </c>
      <c r="H12" s="42">
        <f t="shared" si="3"/>
        <v>7118100</v>
      </c>
      <c r="I12" s="42">
        <f t="shared" si="3"/>
        <v>7037708</v>
      </c>
      <c r="J12" s="42">
        <f t="shared" si="3"/>
        <v>7037708</v>
      </c>
      <c r="K12" s="42">
        <f t="shared" si="3"/>
        <v>7037708</v>
      </c>
      <c r="L12" s="42">
        <f t="shared" si="3"/>
        <v>0</v>
      </c>
      <c r="M12" s="43">
        <f t="shared" si="3"/>
        <v>7215074</v>
      </c>
      <c r="N12" s="30">
        <f t="shared" si="3"/>
        <v>80392</v>
      </c>
      <c r="O12" s="30">
        <f t="shared" si="3"/>
        <v>80392</v>
      </c>
      <c r="P12" s="30">
        <f t="shared" si="3"/>
        <v>0</v>
      </c>
      <c r="Q12" s="30">
        <f t="shared" si="3"/>
        <v>0</v>
      </c>
    </row>
    <row r="13" spans="1:17" s="13" customFormat="1" x14ac:dyDescent="0.25">
      <c r="A13" s="44"/>
      <c r="B13" s="45"/>
      <c r="C13" s="46" t="s">
        <v>32</v>
      </c>
      <c r="D13" s="47" t="s">
        <v>33</v>
      </c>
      <c r="E13" s="48">
        <v>6071000</v>
      </c>
      <c r="F13" s="49">
        <v>6597000</v>
      </c>
      <c r="G13" s="50">
        <v>6071000</v>
      </c>
      <c r="H13" s="51">
        <v>6597000</v>
      </c>
      <c r="I13" s="51">
        <v>6549739</v>
      </c>
      <c r="J13" s="51">
        <v>6549739</v>
      </c>
      <c r="K13" s="51">
        <v>6549739</v>
      </c>
      <c r="L13" s="42">
        <f>J13-K13</f>
        <v>0</v>
      </c>
      <c r="M13" s="52">
        <v>6723676</v>
      </c>
      <c r="N13" s="53">
        <f t="shared" ref="N13:N45" si="4">H13-I13</f>
        <v>47261</v>
      </c>
      <c r="O13" s="53">
        <f t="shared" ref="O13:O45" si="5">F13-J13</f>
        <v>47261</v>
      </c>
      <c r="P13" s="53">
        <f t="shared" ref="P13:P45" si="6">I13-J13</f>
        <v>0</v>
      </c>
      <c r="Q13" s="53">
        <f t="shared" ref="Q13:Q45" si="7">I13-K13</f>
        <v>0</v>
      </c>
    </row>
    <row r="14" spans="1:17" s="13" customFormat="1" x14ac:dyDescent="0.25">
      <c r="A14" s="44"/>
      <c r="B14" s="45"/>
      <c r="C14" s="46" t="s">
        <v>34</v>
      </c>
      <c r="D14" s="47" t="s">
        <v>35</v>
      </c>
      <c r="E14" s="48">
        <v>843000</v>
      </c>
      <c r="F14" s="49">
        <v>463090</v>
      </c>
      <c r="G14" s="50">
        <v>843000</v>
      </c>
      <c r="H14" s="51">
        <v>463090</v>
      </c>
      <c r="I14" s="51">
        <v>442500</v>
      </c>
      <c r="J14" s="51">
        <v>442500</v>
      </c>
      <c r="K14" s="51">
        <v>442500</v>
      </c>
      <c r="L14" s="42">
        <f t="shared" ref="L14:L20" si="8">J14-K14</f>
        <v>0</v>
      </c>
      <c r="M14" s="52">
        <v>446060</v>
      </c>
      <c r="N14" s="53">
        <f t="shared" si="4"/>
        <v>20590</v>
      </c>
      <c r="O14" s="53">
        <f t="shared" si="5"/>
        <v>20590</v>
      </c>
      <c r="P14" s="53">
        <f t="shared" si="6"/>
        <v>0</v>
      </c>
      <c r="Q14" s="53">
        <f t="shared" si="7"/>
        <v>0</v>
      </c>
    </row>
    <row r="15" spans="1:17" s="13" customFormat="1" x14ac:dyDescent="0.25">
      <c r="A15" s="44"/>
      <c r="B15" s="45"/>
      <c r="C15" s="46" t="s">
        <v>36</v>
      </c>
      <c r="D15" s="47" t="s">
        <v>37</v>
      </c>
      <c r="E15" s="48">
        <v>44000</v>
      </c>
      <c r="F15" s="49">
        <v>33310</v>
      </c>
      <c r="G15" s="50">
        <v>44000</v>
      </c>
      <c r="H15" s="51">
        <v>33310</v>
      </c>
      <c r="I15" s="51">
        <v>30795</v>
      </c>
      <c r="J15" s="51">
        <v>30795</v>
      </c>
      <c r="K15" s="51">
        <v>30795</v>
      </c>
      <c r="L15" s="42">
        <f t="shared" si="8"/>
        <v>0</v>
      </c>
      <c r="M15" s="52">
        <v>30780</v>
      </c>
      <c r="N15" s="53">
        <f t="shared" si="4"/>
        <v>2515</v>
      </c>
      <c r="O15" s="53">
        <f t="shared" si="5"/>
        <v>2515</v>
      </c>
      <c r="P15" s="53">
        <f t="shared" si="6"/>
        <v>0</v>
      </c>
      <c r="Q15" s="53">
        <f t="shared" si="7"/>
        <v>0</v>
      </c>
    </row>
    <row r="16" spans="1:17" s="13" customFormat="1" x14ac:dyDescent="0.25">
      <c r="A16" s="44"/>
      <c r="B16" s="45"/>
      <c r="C16" s="46" t="s">
        <v>38</v>
      </c>
      <c r="D16" s="47" t="s">
        <v>39</v>
      </c>
      <c r="E16" s="48">
        <v>0</v>
      </c>
      <c r="F16" s="49">
        <v>0</v>
      </c>
      <c r="G16" s="50">
        <v>0</v>
      </c>
      <c r="H16" s="51">
        <v>0</v>
      </c>
      <c r="I16" s="51">
        <v>0</v>
      </c>
      <c r="J16" s="51">
        <v>0</v>
      </c>
      <c r="K16" s="51">
        <v>0</v>
      </c>
      <c r="L16" s="42">
        <f t="shared" si="8"/>
        <v>0</v>
      </c>
      <c r="M16" s="52">
        <v>0</v>
      </c>
      <c r="N16" s="53">
        <f t="shared" si="4"/>
        <v>0</v>
      </c>
      <c r="O16" s="53">
        <f t="shared" si="5"/>
        <v>0</v>
      </c>
      <c r="P16" s="53">
        <f t="shared" si="6"/>
        <v>0</v>
      </c>
      <c r="Q16" s="53">
        <f t="shared" si="7"/>
        <v>0</v>
      </c>
    </row>
    <row r="17" spans="1:17" s="13" customFormat="1" x14ac:dyDescent="0.2">
      <c r="A17" s="54"/>
      <c r="B17" s="55"/>
      <c r="C17" s="56" t="s">
        <v>40</v>
      </c>
      <c r="D17" s="47" t="s">
        <v>41</v>
      </c>
      <c r="E17" s="48">
        <v>14000</v>
      </c>
      <c r="F17" s="49">
        <v>14000</v>
      </c>
      <c r="G17" s="50">
        <v>14000</v>
      </c>
      <c r="H17" s="51">
        <v>14000</v>
      </c>
      <c r="I17" s="51">
        <v>4432</v>
      </c>
      <c r="J17" s="51">
        <v>4432</v>
      </c>
      <c r="K17" s="51">
        <v>4432</v>
      </c>
      <c r="L17" s="42">
        <f t="shared" si="8"/>
        <v>0</v>
      </c>
      <c r="M17" s="52">
        <v>4432</v>
      </c>
      <c r="N17" s="53">
        <f t="shared" si="4"/>
        <v>9568</v>
      </c>
      <c r="O17" s="53">
        <f t="shared" si="5"/>
        <v>9568</v>
      </c>
      <c r="P17" s="53">
        <f t="shared" si="6"/>
        <v>0</v>
      </c>
      <c r="Q17" s="53">
        <f t="shared" si="7"/>
        <v>0</v>
      </c>
    </row>
    <row r="18" spans="1:17" s="13" customFormat="1" x14ac:dyDescent="0.2">
      <c r="A18" s="54"/>
      <c r="B18" s="55"/>
      <c r="C18" s="56" t="s">
        <v>42</v>
      </c>
      <c r="D18" s="47" t="s">
        <v>43</v>
      </c>
      <c r="E18" s="48">
        <v>0</v>
      </c>
      <c r="F18" s="49">
        <v>0</v>
      </c>
      <c r="G18" s="50">
        <v>0</v>
      </c>
      <c r="H18" s="51">
        <v>0</v>
      </c>
      <c r="I18" s="51">
        <v>0</v>
      </c>
      <c r="J18" s="51">
        <v>0</v>
      </c>
      <c r="K18" s="51">
        <v>0</v>
      </c>
      <c r="L18" s="42">
        <f t="shared" si="8"/>
        <v>0</v>
      </c>
      <c r="M18" s="52">
        <v>0</v>
      </c>
      <c r="N18" s="53">
        <f t="shared" si="4"/>
        <v>0</v>
      </c>
      <c r="O18" s="53">
        <f t="shared" si="5"/>
        <v>0</v>
      </c>
      <c r="P18" s="53">
        <f t="shared" si="6"/>
        <v>0</v>
      </c>
      <c r="Q18" s="53">
        <f t="shared" si="7"/>
        <v>0</v>
      </c>
    </row>
    <row r="19" spans="1:17" s="13" customFormat="1" x14ac:dyDescent="0.2">
      <c r="A19" s="54"/>
      <c r="B19" s="55"/>
      <c r="C19" s="56" t="s">
        <v>44</v>
      </c>
      <c r="D19" s="47" t="s">
        <v>45</v>
      </c>
      <c r="E19" s="48">
        <v>0</v>
      </c>
      <c r="F19" s="49">
        <v>0</v>
      </c>
      <c r="G19" s="50">
        <v>0</v>
      </c>
      <c r="H19" s="51">
        <v>0</v>
      </c>
      <c r="I19" s="51">
        <v>0</v>
      </c>
      <c r="J19" s="51">
        <v>0</v>
      </c>
      <c r="K19" s="51">
        <v>0</v>
      </c>
      <c r="L19" s="42">
        <f t="shared" si="8"/>
        <v>0</v>
      </c>
      <c r="M19" s="52">
        <v>0</v>
      </c>
      <c r="N19" s="53">
        <f t="shared" si="4"/>
        <v>0</v>
      </c>
      <c r="O19" s="53">
        <f t="shared" si="5"/>
        <v>0</v>
      </c>
      <c r="P19" s="53">
        <f t="shared" si="6"/>
        <v>0</v>
      </c>
      <c r="Q19" s="53">
        <f t="shared" si="7"/>
        <v>0</v>
      </c>
    </row>
    <row r="20" spans="1:17" s="13" customFormat="1" x14ac:dyDescent="0.25">
      <c r="A20" s="54"/>
      <c r="B20" s="55"/>
      <c r="C20" s="46" t="s">
        <v>46</v>
      </c>
      <c r="D20" s="47" t="s">
        <v>47</v>
      </c>
      <c r="E20" s="48">
        <v>15000</v>
      </c>
      <c r="F20" s="49">
        <v>10700</v>
      </c>
      <c r="G20" s="50">
        <v>15000</v>
      </c>
      <c r="H20" s="51">
        <v>10700</v>
      </c>
      <c r="I20" s="51">
        <v>10242</v>
      </c>
      <c r="J20" s="51">
        <v>10242</v>
      </c>
      <c r="K20" s="51">
        <v>10242</v>
      </c>
      <c r="L20" s="42">
        <f t="shared" si="8"/>
        <v>0</v>
      </c>
      <c r="M20" s="52">
        <v>10126</v>
      </c>
      <c r="N20" s="53">
        <f t="shared" si="4"/>
        <v>458</v>
      </c>
      <c r="O20" s="53">
        <f t="shared" si="5"/>
        <v>458</v>
      </c>
      <c r="P20" s="53">
        <f t="shared" si="6"/>
        <v>0</v>
      </c>
      <c r="Q20" s="53">
        <f t="shared" si="7"/>
        <v>0</v>
      </c>
    </row>
    <row r="21" spans="1:17" s="13" customFormat="1" x14ac:dyDescent="0.25">
      <c r="A21" s="54"/>
      <c r="B21" s="129" t="s">
        <v>48</v>
      </c>
      <c r="C21" s="130"/>
      <c r="D21" s="57" t="s">
        <v>49</v>
      </c>
      <c r="E21" s="39">
        <f t="shared" ref="E21:Q21" si="9">E22+E23</f>
        <v>489000</v>
      </c>
      <c r="F21" s="40">
        <f t="shared" si="9"/>
        <v>455360</v>
      </c>
      <c r="G21" s="41">
        <f t="shared" si="9"/>
        <v>489000</v>
      </c>
      <c r="H21" s="42">
        <f t="shared" si="9"/>
        <v>455360</v>
      </c>
      <c r="I21" s="42">
        <f t="shared" si="9"/>
        <v>447450</v>
      </c>
      <c r="J21" s="42">
        <f t="shared" si="9"/>
        <v>447450</v>
      </c>
      <c r="K21" s="42">
        <f t="shared" si="9"/>
        <v>447450</v>
      </c>
      <c r="L21" s="42">
        <f t="shared" si="9"/>
        <v>0</v>
      </c>
      <c r="M21" s="43">
        <f t="shared" si="9"/>
        <v>447862</v>
      </c>
      <c r="N21" s="30">
        <f t="shared" si="9"/>
        <v>7910</v>
      </c>
      <c r="O21" s="30">
        <f t="shared" si="9"/>
        <v>7910</v>
      </c>
      <c r="P21" s="30">
        <f t="shared" si="9"/>
        <v>0</v>
      </c>
      <c r="Q21" s="30">
        <f t="shared" si="9"/>
        <v>0</v>
      </c>
    </row>
    <row r="22" spans="1:17" s="13" customFormat="1" x14ac:dyDescent="0.25">
      <c r="A22" s="44"/>
      <c r="B22" s="45"/>
      <c r="C22" s="46" t="s">
        <v>50</v>
      </c>
      <c r="D22" s="47" t="s">
        <v>51</v>
      </c>
      <c r="E22" s="48">
        <v>402000</v>
      </c>
      <c r="F22" s="49">
        <v>374460</v>
      </c>
      <c r="G22" s="50">
        <v>402000</v>
      </c>
      <c r="H22" s="51">
        <v>374460</v>
      </c>
      <c r="I22" s="51">
        <v>367400</v>
      </c>
      <c r="J22" s="51">
        <v>367400</v>
      </c>
      <c r="K22" s="51">
        <v>367400</v>
      </c>
      <c r="L22" s="42">
        <f>J22-K22</f>
        <v>0</v>
      </c>
      <c r="M22" s="52">
        <v>367812</v>
      </c>
      <c r="N22" s="53">
        <f t="shared" si="4"/>
        <v>7060</v>
      </c>
      <c r="O22" s="53">
        <f t="shared" si="5"/>
        <v>7060</v>
      </c>
      <c r="P22" s="53">
        <f t="shared" si="6"/>
        <v>0</v>
      </c>
      <c r="Q22" s="53">
        <f t="shared" si="7"/>
        <v>0</v>
      </c>
    </row>
    <row r="23" spans="1:17" s="13" customFormat="1" x14ac:dyDescent="0.25">
      <c r="A23" s="44"/>
      <c r="B23" s="45"/>
      <c r="C23" s="56" t="s">
        <v>52</v>
      </c>
      <c r="D23" s="47" t="s">
        <v>53</v>
      </c>
      <c r="E23" s="48">
        <v>87000</v>
      </c>
      <c r="F23" s="49">
        <v>80900</v>
      </c>
      <c r="G23" s="50">
        <v>87000</v>
      </c>
      <c r="H23" s="51">
        <v>80900</v>
      </c>
      <c r="I23" s="51">
        <v>80050</v>
      </c>
      <c r="J23" s="51">
        <v>80050</v>
      </c>
      <c r="K23" s="51">
        <v>80050</v>
      </c>
      <c r="L23" s="42">
        <f>J23-K23</f>
        <v>0</v>
      </c>
      <c r="M23" s="52">
        <v>80050</v>
      </c>
      <c r="N23" s="53">
        <f t="shared" si="4"/>
        <v>850</v>
      </c>
      <c r="O23" s="53">
        <f t="shared" si="5"/>
        <v>850</v>
      </c>
      <c r="P23" s="53">
        <f t="shared" si="6"/>
        <v>0</v>
      </c>
      <c r="Q23" s="53">
        <f t="shared" si="7"/>
        <v>0</v>
      </c>
    </row>
    <row r="24" spans="1:17" s="13" customFormat="1" x14ac:dyDescent="0.25">
      <c r="A24" s="54"/>
      <c r="B24" s="129" t="s">
        <v>54</v>
      </c>
      <c r="C24" s="130"/>
      <c r="D24" s="57" t="s">
        <v>55</v>
      </c>
      <c r="E24" s="39">
        <f t="shared" ref="E24:Q24" si="10">E25+E26+E27+E28+E29+E30</f>
        <v>187000</v>
      </c>
      <c r="F24" s="40">
        <f t="shared" si="10"/>
        <v>190200</v>
      </c>
      <c r="G24" s="41">
        <f t="shared" si="10"/>
        <v>187000</v>
      </c>
      <c r="H24" s="42">
        <f t="shared" si="10"/>
        <v>190200</v>
      </c>
      <c r="I24" s="42">
        <f t="shared" si="10"/>
        <v>176695</v>
      </c>
      <c r="J24" s="42">
        <f t="shared" si="10"/>
        <v>176695</v>
      </c>
      <c r="K24" s="42">
        <f t="shared" si="10"/>
        <v>176695</v>
      </c>
      <c r="L24" s="42">
        <f t="shared" si="10"/>
        <v>0</v>
      </c>
      <c r="M24" s="43">
        <f t="shared" si="10"/>
        <v>181281</v>
      </c>
      <c r="N24" s="30">
        <f t="shared" si="10"/>
        <v>13505</v>
      </c>
      <c r="O24" s="30">
        <f t="shared" si="10"/>
        <v>13505</v>
      </c>
      <c r="P24" s="30">
        <f t="shared" si="10"/>
        <v>0</v>
      </c>
      <c r="Q24" s="30">
        <f t="shared" si="10"/>
        <v>0</v>
      </c>
    </row>
    <row r="25" spans="1:17" s="13" customFormat="1" x14ac:dyDescent="0.2">
      <c r="A25" s="58"/>
      <c r="B25" s="55"/>
      <c r="C25" s="56" t="s">
        <v>56</v>
      </c>
      <c r="D25" s="47" t="s">
        <v>57</v>
      </c>
      <c r="E25" s="48">
        <v>17000</v>
      </c>
      <c r="F25" s="49">
        <v>17000</v>
      </c>
      <c r="G25" s="50">
        <v>17000</v>
      </c>
      <c r="H25" s="51">
        <v>17000</v>
      </c>
      <c r="I25" s="51">
        <v>16209</v>
      </c>
      <c r="J25" s="51">
        <v>16209</v>
      </c>
      <c r="K25" s="51">
        <v>16209</v>
      </c>
      <c r="L25" s="42">
        <f t="shared" ref="L25:L30" si="11">J25-K25</f>
        <v>0</v>
      </c>
      <c r="M25" s="52">
        <v>16209</v>
      </c>
      <c r="N25" s="53">
        <f t="shared" si="4"/>
        <v>791</v>
      </c>
      <c r="O25" s="53">
        <f t="shared" si="5"/>
        <v>791</v>
      </c>
      <c r="P25" s="53">
        <f t="shared" si="6"/>
        <v>0</v>
      </c>
      <c r="Q25" s="53">
        <f t="shared" si="7"/>
        <v>0</v>
      </c>
    </row>
    <row r="26" spans="1:17" s="13" customFormat="1" x14ac:dyDescent="0.2">
      <c r="A26" s="58"/>
      <c r="B26" s="55"/>
      <c r="C26" s="56" t="s">
        <v>58</v>
      </c>
      <c r="D26" s="47" t="s">
        <v>59</v>
      </c>
      <c r="E26" s="48">
        <v>2000</v>
      </c>
      <c r="F26" s="49">
        <v>2000</v>
      </c>
      <c r="G26" s="50">
        <v>2000</v>
      </c>
      <c r="H26" s="51">
        <v>2000</v>
      </c>
      <c r="I26" s="51">
        <v>510</v>
      </c>
      <c r="J26" s="51">
        <v>510</v>
      </c>
      <c r="K26" s="51">
        <v>510</v>
      </c>
      <c r="L26" s="42">
        <f t="shared" si="11"/>
        <v>0</v>
      </c>
      <c r="M26" s="52">
        <v>510</v>
      </c>
      <c r="N26" s="53">
        <f t="shared" si="4"/>
        <v>1490</v>
      </c>
      <c r="O26" s="53">
        <f t="shared" si="5"/>
        <v>1490</v>
      </c>
      <c r="P26" s="53">
        <f t="shared" si="6"/>
        <v>0</v>
      </c>
      <c r="Q26" s="53">
        <f t="shared" si="7"/>
        <v>0</v>
      </c>
    </row>
    <row r="27" spans="1:17" s="13" customFormat="1" x14ac:dyDescent="0.2">
      <c r="A27" s="58"/>
      <c r="B27" s="55"/>
      <c r="C27" s="56" t="s">
        <v>60</v>
      </c>
      <c r="D27" s="47" t="s">
        <v>61</v>
      </c>
      <c r="E27" s="48">
        <v>7000</v>
      </c>
      <c r="F27" s="49">
        <v>7000</v>
      </c>
      <c r="G27" s="50">
        <v>7000</v>
      </c>
      <c r="H27" s="51">
        <v>7000</v>
      </c>
      <c r="I27" s="51">
        <v>5335</v>
      </c>
      <c r="J27" s="51">
        <v>5335</v>
      </c>
      <c r="K27" s="51">
        <v>5335</v>
      </c>
      <c r="L27" s="42">
        <f t="shared" si="11"/>
        <v>0</v>
      </c>
      <c r="M27" s="52">
        <v>5335</v>
      </c>
      <c r="N27" s="53">
        <f t="shared" si="4"/>
        <v>1665</v>
      </c>
      <c r="O27" s="53">
        <f t="shared" si="5"/>
        <v>1665</v>
      </c>
      <c r="P27" s="53">
        <f t="shared" si="6"/>
        <v>0</v>
      </c>
      <c r="Q27" s="53">
        <f t="shared" si="7"/>
        <v>0</v>
      </c>
    </row>
    <row r="28" spans="1:17" s="13" customFormat="1" x14ac:dyDescent="0.2">
      <c r="A28" s="58"/>
      <c r="B28" s="55"/>
      <c r="C28" s="56" t="s">
        <v>62</v>
      </c>
      <c r="D28" s="47" t="s">
        <v>63</v>
      </c>
      <c r="E28" s="48">
        <v>2000</v>
      </c>
      <c r="F28" s="49">
        <v>2000</v>
      </c>
      <c r="G28" s="50">
        <v>2000</v>
      </c>
      <c r="H28" s="51">
        <v>2000</v>
      </c>
      <c r="I28" s="51">
        <v>210</v>
      </c>
      <c r="J28" s="51">
        <v>210</v>
      </c>
      <c r="K28" s="51">
        <v>210</v>
      </c>
      <c r="L28" s="42">
        <f t="shared" si="11"/>
        <v>0</v>
      </c>
      <c r="M28" s="52">
        <v>210</v>
      </c>
      <c r="N28" s="53">
        <f t="shared" si="4"/>
        <v>1790</v>
      </c>
      <c r="O28" s="53">
        <f t="shared" si="5"/>
        <v>1790</v>
      </c>
      <c r="P28" s="53">
        <f t="shared" si="6"/>
        <v>0</v>
      </c>
      <c r="Q28" s="53">
        <f t="shared" si="7"/>
        <v>0</v>
      </c>
    </row>
    <row r="29" spans="1:17" s="13" customFormat="1" x14ac:dyDescent="0.25">
      <c r="A29" s="58"/>
      <c r="B29" s="55"/>
      <c r="C29" s="59" t="s">
        <v>64</v>
      </c>
      <c r="D29" s="47" t="s">
        <v>65</v>
      </c>
      <c r="E29" s="48">
        <v>2000</v>
      </c>
      <c r="F29" s="49">
        <v>2000</v>
      </c>
      <c r="G29" s="50">
        <v>2000</v>
      </c>
      <c r="H29" s="51">
        <v>2000</v>
      </c>
      <c r="I29" s="51">
        <v>878</v>
      </c>
      <c r="J29" s="51">
        <v>878</v>
      </c>
      <c r="K29" s="51">
        <v>878</v>
      </c>
      <c r="L29" s="42">
        <f t="shared" si="11"/>
        <v>0</v>
      </c>
      <c r="M29" s="52">
        <v>878</v>
      </c>
      <c r="N29" s="53">
        <f t="shared" si="4"/>
        <v>1122</v>
      </c>
      <c r="O29" s="53">
        <f t="shared" si="5"/>
        <v>1122</v>
      </c>
      <c r="P29" s="53">
        <f t="shared" si="6"/>
        <v>0</v>
      </c>
      <c r="Q29" s="53">
        <f t="shared" si="7"/>
        <v>0</v>
      </c>
    </row>
    <row r="30" spans="1:17" s="13" customFormat="1" x14ac:dyDescent="0.2">
      <c r="A30" s="58"/>
      <c r="B30" s="60"/>
      <c r="C30" s="56" t="s">
        <v>66</v>
      </c>
      <c r="D30" s="47" t="s">
        <v>67</v>
      </c>
      <c r="E30" s="48">
        <v>157000</v>
      </c>
      <c r="F30" s="49">
        <v>160200</v>
      </c>
      <c r="G30" s="50">
        <v>157000</v>
      </c>
      <c r="H30" s="51">
        <v>160200</v>
      </c>
      <c r="I30" s="51">
        <v>153553</v>
      </c>
      <c r="J30" s="51">
        <v>153553</v>
      </c>
      <c r="K30" s="51">
        <v>153553</v>
      </c>
      <c r="L30" s="42">
        <f t="shared" si="11"/>
        <v>0</v>
      </c>
      <c r="M30" s="52">
        <v>158139</v>
      </c>
      <c r="N30" s="53">
        <f t="shared" si="4"/>
        <v>6647</v>
      </c>
      <c r="O30" s="53">
        <f t="shared" si="5"/>
        <v>6647</v>
      </c>
      <c r="P30" s="53">
        <f t="shared" si="6"/>
        <v>0</v>
      </c>
      <c r="Q30" s="53">
        <f t="shared" si="7"/>
        <v>0</v>
      </c>
    </row>
    <row r="31" spans="1:17" s="13" customFormat="1" x14ac:dyDescent="0.25">
      <c r="A31" s="141" t="s">
        <v>68</v>
      </c>
      <c r="B31" s="142"/>
      <c r="C31" s="142"/>
      <c r="D31" s="57" t="s">
        <v>69</v>
      </c>
      <c r="E31" s="39">
        <f t="shared" ref="E31:Q31" si="12">E32+E43+E44+E46+E49+E50+E51+E52+E53+E54</f>
        <v>1632000</v>
      </c>
      <c r="F31" s="40">
        <f t="shared" si="12"/>
        <v>2043250</v>
      </c>
      <c r="G31" s="41">
        <f t="shared" si="12"/>
        <v>1632000</v>
      </c>
      <c r="H31" s="42">
        <f t="shared" si="12"/>
        <v>2043250</v>
      </c>
      <c r="I31" s="42">
        <f t="shared" si="12"/>
        <v>1587988</v>
      </c>
      <c r="J31" s="42">
        <f t="shared" si="12"/>
        <v>1587988</v>
      </c>
      <c r="K31" s="42">
        <f t="shared" si="12"/>
        <v>1587988</v>
      </c>
      <c r="L31" s="42">
        <f t="shared" si="12"/>
        <v>0</v>
      </c>
      <c r="M31" s="43">
        <f t="shared" si="12"/>
        <v>1743373</v>
      </c>
      <c r="N31" s="30">
        <f t="shared" si="12"/>
        <v>455262</v>
      </c>
      <c r="O31" s="30">
        <f t="shared" si="12"/>
        <v>455262</v>
      </c>
      <c r="P31" s="30">
        <f t="shared" si="12"/>
        <v>0</v>
      </c>
      <c r="Q31" s="30">
        <f t="shared" si="12"/>
        <v>0</v>
      </c>
    </row>
    <row r="32" spans="1:17" s="13" customFormat="1" x14ac:dyDescent="0.25">
      <c r="A32" s="58"/>
      <c r="B32" s="61" t="s">
        <v>70</v>
      </c>
      <c r="C32" s="46"/>
      <c r="D32" s="62" t="s">
        <v>71</v>
      </c>
      <c r="E32" s="39">
        <f>E33+E34+E35+E36+E37+E38+E39+E40+E41+E42</f>
        <v>815000</v>
      </c>
      <c r="F32" s="40">
        <f t="shared" ref="F32:Q32" si="13">F33+F34+F35+F36+F37+F38+F39+F40+F41+F42</f>
        <v>1186250</v>
      </c>
      <c r="G32" s="41">
        <f t="shared" si="13"/>
        <v>815000</v>
      </c>
      <c r="H32" s="42">
        <f t="shared" si="13"/>
        <v>1186250</v>
      </c>
      <c r="I32" s="42">
        <f t="shared" si="13"/>
        <v>798493</v>
      </c>
      <c r="J32" s="42">
        <f t="shared" si="13"/>
        <v>798493</v>
      </c>
      <c r="K32" s="42">
        <f t="shared" si="13"/>
        <v>798493</v>
      </c>
      <c r="L32" s="42">
        <f t="shared" si="13"/>
        <v>0</v>
      </c>
      <c r="M32" s="43">
        <f t="shared" si="13"/>
        <v>925443</v>
      </c>
      <c r="N32" s="30">
        <f t="shared" si="13"/>
        <v>387757</v>
      </c>
      <c r="O32" s="30">
        <f t="shared" si="13"/>
        <v>387757</v>
      </c>
      <c r="P32" s="30">
        <f t="shared" si="13"/>
        <v>0</v>
      </c>
      <c r="Q32" s="30">
        <f t="shared" si="13"/>
        <v>0</v>
      </c>
    </row>
    <row r="33" spans="1:17" s="13" customFormat="1" x14ac:dyDescent="0.2">
      <c r="A33" s="58"/>
      <c r="B33" s="55"/>
      <c r="C33" s="56" t="s">
        <v>72</v>
      </c>
      <c r="D33" s="47" t="s">
        <v>73</v>
      </c>
      <c r="E33" s="48">
        <v>156000</v>
      </c>
      <c r="F33" s="49">
        <v>156000</v>
      </c>
      <c r="G33" s="50">
        <v>156000</v>
      </c>
      <c r="H33" s="51">
        <v>156000</v>
      </c>
      <c r="I33" s="51">
        <v>148907</v>
      </c>
      <c r="J33" s="51">
        <v>148907</v>
      </c>
      <c r="K33" s="51">
        <v>148907</v>
      </c>
      <c r="L33" s="42">
        <f t="shared" ref="L33:L43" si="14">J33-K33</f>
        <v>0</v>
      </c>
      <c r="M33" s="52">
        <v>149197</v>
      </c>
      <c r="N33" s="53">
        <f t="shared" si="4"/>
        <v>7093</v>
      </c>
      <c r="O33" s="53">
        <f t="shared" si="5"/>
        <v>7093</v>
      </c>
      <c r="P33" s="53">
        <f t="shared" si="6"/>
        <v>0</v>
      </c>
      <c r="Q33" s="53">
        <f t="shared" si="7"/>
        <v>0</v>
      </c>
    </row>
    <row r="34" spans="1:17" s="13" customFormat="1" x14ac:dyDescent="0.2">
      <c r="A34" s="58"/>
      <c r="B34" s="55"/>
      <c r="C34" s="56" t="s">
        <v>74</v>
      </c>
      <c r="D34" s="47" t="s">
        <v>75</v>
      </c>
      <c r="E34" s="48">
        <v>0</v>
      </c>
      <c r="F34" s="49">
        <v>0</v>
      </c>
      <c r="G34" s="50">
        <v>0</v>
      </c>
      <c r="H34" s="51">
        <v>0</v>
      </c>
      <c r="I34" s="51">
        <v>0</v>
      </c>
      <c r="J34" s="51">
        <v>0</v>
      </c>
      <c r="K34" s="51">
        <v>0</v>
      </c>
      <c r="L34" s="42">
        <f t="shared" si="14"/>
        <v>0</v>
      </c>
      <c r="M34" s="52">
        <v>0</v>
      </c>
      <c r="N34" s="53">
        <f t="shared" si="4"/>
        <v>0</v>
      </c>
      <c r="O34" s="53">
        <f t="shared" si="5"/>
        <v>0</v>
      </c>
      <c r="P34" s="53">
        <f t="shared" si="6"/>
        <v>0</v>
      </c>
      <c r="Q34" s="53">
        <f t="shared" si="7"/>
        <v>0</v>
      </c>
    </row>
    <row r="35" spans="1:17" s="13" customFormat="1" x14ac:dyDescent="0.2">
      <c r="A35" s="58"/>
      <c r="B35" s="55"/>
      <c r="C35" s="56" t="s">
        <v>76</v>
      </c>
      <c r="D35" s="47" t="s">
        <v>77</v>
      </c>
      <c r="E35" s="48">
        <v>170000</v>
      </c>
      <c r="F35" s="49">
        <v>170000</v>
      </c>
      <c r="G35" s="50">
        <v>170000</v>
      </c>
      <c r="H35" s="51">
        <v>170000</v>
      </c>
      <c r="I35" s="51">
        <v>152502</v>
      </c>
      <c r="J35" s="51">
        <v>152502</v>
      </c>
      <c r="K35" s="51">
        <v>152502</v>
      </c>
      <c r="L35" s="42">
        <f t="shared" si="14"/>
        <v>0</v>
      </c>
      <c r="M35" s="52">
        <v>152368</v>
      </c>
      <c r="N35" s="53">
        <f t="shared" si="4"/>
        <v>17498</v>
      </c>
      <c r="O35" s="53">
        <f t="shared" si="5"/>
        <v>17498</v>
      </c>
      <c r="P35" s="53">
        <f t="shared" si="6"/>
        <v>0</v>
      </c>
      <c r="Q35" s="53">
        <f t="shared" si="7"/>
        <v>0</v>
      </c>
    </row>
    <row r="36" spans="1:17" s="13" customFormat="1" x14ac:dyDescent="0.2">
      <c r="A36" s="58"/>
      <c r="B36" s="55"/>
      <c r="C36" s="56" t="s">
        <v>78</v>
      </c>
      <c r="D36" s="47" t="s">
        <v>79</v>
      </c>
      <c r="E36" s="48">
        <v>16000</v>
      </c>
      <c r="F36" s="49">
        <v>18000</v>
      </c>
      <c r="G36" s="50">
        <v>16000</v>
      </c>
      <c r="H36" s="51">
        <v>18000</v>
      </c>
      <c r="I36" s="51">
        <v>17766</v>
      </c>
      <c r="J36" s="51">
        <v>17766</v>
      </c>
      <c r="K36" s="51">
        <v>17766</v>
      </c>
      <c r="L36" s="42">
        <f t="shared" si="14"/>
        <v>0</v>
      </c>
      <c r="M36" s="52">
        <v>17852</v>
      </c>
      <c r="N36" s="53">
        <f t="shared" si="4"/>
        <v>234</v>
      </c>
      <c r="O36" s="53">
        <f t="shared" si="5"/>
        <v>234</v>
      </c>
      <c r="P36" s="53">
        <f t="shared" si="6"/>
        <v>0</v>
      </c>
      <c r="Q36" s="53">
        <f t="shared" si="7"/>
        <v>0</v>
      </c>
    </row>
    <row r="37" spans="1:17" s="13" customFormat="1" x14ac:dyDescent="0.2">
      <c r="A37" s="58"/>
      <c r="B37" s="55"/>
      <c r="C37" s="56" t="s">
        <v>80</v>
      </c>
      <c r="D37" s="47" t="s">
        <v>81</v>
      </c>
      <c r="E37" s="48">
        <v>55000</v>
      </c>
      <c r="F37" s="49">
        <v>33250</v>
      </c>
      <c r="G37" s="50">
        <v>55000</v>
      </c>
      <c r="H37" s="51">
        <v>33250</v>
      </c>
      <c r="I37" s="51">
        <v>27898</v>
      </c>
      <c r="J37" s="51">
        <v>27898</v>
      </c>
      <c r="K37" s="51">
        <v>27898</v>
      </c>
      <c r="L37" s="42">
        <f t="shared" si="14"/>
        <v>0</v>
      </c>
      <c r="M37" s="52">
        <v>29014</v>
      </c>
      <c r="N37" s="53">
        <f t="shared" si="4"/>
        <v>5352</v>
      </c>
      <c r="O37" s="53">
        <f t="shared" si="5"/>
        <v>5352</v>
      </c>
      <c r="P37" s="53">
        <f t="shared" si="6"/>
        <v>0</v>
      </c>
      <c r="Q37" s="53">
        <f t="shared" si="7"/>
        <v>0</v>
      </c>
    </row>
    <row r="38" spans="1:17" s="13" customFormat="1" x14ac:dyDescent="0.2">
      <c r="A38" s="58"/>
      <c r="B38" s="55"/>
      <c r="C38" s="56" t="s">
        <v>82</v>
      </c>
      <c r="D38" s="47" t="s">
        <v>83</v>
      </c>
      <c r="E38" s="48">
        <v>0</v>
      </c>
      <c r="F38" s="49">
        <v>0</v>
      </c>
      <c r="G38" s="50">
        <v>0</v>
      </c>
      <c r="H38" s="51">
        <v>0</v>
      </c>
      <c r="I38" s="51">
        <v>0</v>
      </c>
      <c r="J38" s="51">
        <v>0</v>
      </c>
      <c r="K38" s="51">
        <v>0</v>
      </c>
      <c r="L38" s="42">
        <f t="shared" si="14"/>
        <v>0</v>
      </c>
      <c r="M38" s="52">
        <v>0</v>
      </c>
      <c r="N38" s="53">
        <f t="shared" si="4"/>
        <v>0</v>
      </c>
      <c r="O38" s="53">
        <f t="shared" si="5"/>
        <v>0</v>
      </c>
      <c r="P38" s="53">
        <f t="shared" si="6"/>
        <v>0</v>
      </c>
      <c r="Q38" s="53">
        <f t="shared" si="7"/>
        <v>0</v>
      </c>
    </row>
    <row r="39" spans="1:17" s="13" customFormat="1" x14ac:dyDescent="0.2">
      <c r="A39" s="58"/>
      <c r="B39" s="55"/>
      <c r="C39" s="56" t="s">
        <v>84</v>
      </c>
      <c r="D39" s="47" t="s">
        <v>85</v>
      </c>
      <c r="E39" s="48">
        <v>0</v>
      </c>
      <c r="F39" s="49">
        <v>0</v>
      </c>
      <c r="G39" s="50">
        <v>0</v>
      </c>
      <c r="H39" s="51">
        <v>0</v>
      </c>
      <c r="I39" s="51">
        <v>0</v>
      </c>
      <c r="J39" s="51">
        <v>0</v>
      </c>
      <c r="K39" s="51">
        <v>0</v>
      </c>
      <c r="L39" s="42">
        <f t="shared" si="14"/>
        <v>0</v>
      </c>
      <c r="M39" s="52">
        <v>0</v>
      </c>
      <c r="N39" s="53">
        <f t="shared" si="4"/>
        <v>0</v>
      </c>
      <c r="O39" s="53">
        <f t="shared" si="5"/>
        <v>0</v>
      </c>
      <c r="P39" s="53">
        <f t="shared" si="6"/>
        <v>0</v>
      </c>
      <c r="Q39" s="53">
        <f t="shared" si="7"/>
        <v>0</v>
      </c>
    </row>
    <row r="40" spans="1:17" s="13" customFormat="1" x14ac:dyDescent="0.2">
      <c r="A40" s="58"/>
      <c r="B40" s="55"/>
      <c r="C40" s="56" t="s">
        <v>86</v>
      </c>
      <c r="D40" s="47" t="s">
        <v>87</v>
      </c>
      <c r="E40" s="48">
        <v>111000</v>
      </c>
      <c r="F40" s="49">
        <v>153000</v>
      </c>
      <c r="G40" s="50">
        <v>111000</v>
      </c>
      <c r="H40" s="51">
        <v>153000</v>
      </c>
      <c r="I40" s="51">
        <v>134530</v>
      </c>
      <c r="J40" s="51">
        <v>134530</v>
      </c>
      <c r="K40" s="51">
        <v>134530</v>
      </c>
      <c r="L40" s="42">
        <f t="shared" si="14"/>
        <v>0</v>
      </c>
      <c r="M40" s="52">
        <v>138988</v>
      </c>
      <c r="N40" s="53">
        <f t="shared" si="4"/>
        <v>18470</v>
      </c>
      <c r="O40" s="53">
        <f t="shared" si="5"/>
        <v>18470</v>
      </c>
      <c r="P40" s="53">
        <f t="shared" si="6"/>
        <v>0</v>
      </c>
      <c r="Q40" s="53">
        <f t="shared" si="7"/>
        <v>0</v>
      </c>
    </row>
    <row r="41" spans="1:17" s="13" customFormat="1" x14ac:dyDescent="0.25">
      <c r="A41" s="58"/>
      <c r="B41" s="55"/>
      <c r="C41" s="63" t="s">
        <v>88</v>
      </c>
      <c r="D41" s="47" t="s">
        <v>89</v>
      </c>
      <c r="E41" s="48">
        <v>112000</v>
      </c>
      <c r="F41" s="49">
        <v>461000</v>
      </c>
      <c r="G41" s="50">
        <v>112000</v>
      </c>
      <c r="H41" s="51">
        <v>461000</v>
      </c>
      <c r="I41" s="51">
        <v>149528</v>
      </c>
      <c r="J41" s="51">
        <v>149528</v>
      </c>
      <c r="K41" s="51">
        <v>149528</v>
      </c>
      <c r="L41" s="42">
        <f t="shared" si="14"/>
        <v>0</v>
      </c>
      <c r="M41" s="52">
        <v>259304</v>
      </c>
      <c r="N41" s="53">
        <f t="shared" si="4"/>
        <v>311472</v>
      </c>
      <c r="O41" s="53">
        <f t="shared" si="5"/>
        <v>311472</v>
      </c>
      <c r="P41" s="53">
        <f t="shared" si="6"/>
        <v>0</v>
      </c>
      <c r="Q41" s="53">
        <f t="shared" si="7"/>
        <v>0</v>
      </c>
    </row>
    <row r="42" spans="1:17" s="13" customFormat="1" x14ac:dyDescent="0.2">
      <c r="A42" s="58"/>
      <c r="B42" s="55"/>
      <c r="C42" s="56" t="s">
        <v>90</v>
      </c>
      <c r="D42" s="47" t="s">
        <v>91</v>
      </c>
      <c r="E42" s="48">
        <v>195000</v>
      </c>
      <c r="F42" s="49">
        <v>195000</v>
      </c>
      <c r="G42" s="50">
        <v>195000</v>
      </c>
      <c r="H42" s="51">
        <v>195000</v>
      </c>
      <c r="I42" s="51">
        <v>167362</v>
      </c>
      <c r="J42" s="51">
        <v>167362</v>
      </c>
      <c r="K42" s="51">
        <v>167362</v>
      </c>
      <c r="L42" s="42">
        <f t="shared" si="14"/>
        <v>0</v>
      </c>
      <c r="M42" s="52">
        <v>178720</v>
      </c>
      <c r="N42" s="53">
        <f t="shared" si="4"/>
        <v>27638</v>
      </c>
      <c r="O42" s="53">
        <f t="shared" si="5"/>
        <v>27638</v>
      </c>
      <c r="P42" s="53">
        <f t="shared" si="6"/>
        <v>0</v>
      </c>
      <c r="Q42" s="53">
        <f t="shared" si="7"/>
        <v>0</v>
      </c>
    </row>
    <row r="43" spans="1:17" s="13" customFormat="1" x14ac:dyDescent="0.25">
      <c r="A43" s="58"/>
      <c r="B43" s="55" t="s">
        <v>92</v>
      </c>
      <c r="C43" s="46"/>
      <c r="D43" s="57" t="s">
        <v>93</v>
      </c>
      <c r="E43" s="64">
        <v>0</v>
      </c>
      <c r="F43" s="65">
        <v>0</v>
      </c>
      <c r="G43" s="50">
        <v>0</v>
      </c>
      <c r="H43" s="51">
        <v>0</v>
      </c>
      <c r="I43" s="51">
        <v>0</v>
      </c>
      <c r="J43" s="51">
        <v>0</v>
      </c>
      <c r="K43" s="51">
        <v>0</v>
      </c>
      <c r="L43" s="42">
        <f t="shared" si="14"/>
        <v>0</v>
      </c>
      <c r="M43" s="52">
        <v>0</v>
      </c>
      <c r="N43" s="53">
        <f t="shared" si="4"/>
        <v>0</v>
      </c>
      <c r="O43" s="53">
        <f t="shared" si="5"/>
        <v>0</v>
      </c>
      <c r="P43" s="53">
        <f t="shared" si="6"/>
        <v>0</v>
      </c>
      <c r="Q43" s="53">
        <f t="shared" si="7"/>
        <v>0</v>
      </c>
    </row>
    <row r="44" spans="1:17" s="13" customFormat="1" ht="15" x14ac:dyDescent="0.25">
      <c r="A44" s="37"/>
      <c r="B44" s="55" t="s">
        <v>94</v>
      </c>
      <c r="C44" s="66"/>
      <c r="D44" s="57" t="s">
        <v>95</v>
      </c>
      <c r="E44" s="39">
        <f>E45</f>
        <v>17000</v>
      </c>
      <c r="F44" s="40">
        <f t="shared" ref="F44:Q44" si="15">F45</f>
        <v>17000</v>
      </c>
      <c r="G44" s="41">
        <f t="shared" si="15"/>
        <v>17000</v>
      </c>
      <c r="H44" s="42">
        <f t="shared" si="15"/>
        <v>17000</v>
      </c>
      <c r="I44" s="42">
        <f t="shared" si="15"/>
        <v>16301</v>
      </c>
      <c r="J44" s="42">
        <f t="shared" si="15"/>
        <v>16301</v>
      </c>
      <c r="K44" s="42">
        <f t="shared" si="15"/>
        <v>16301</v>
      </c>
      <c r="L44" s="42">
        <f t="shared" si="15"/>
        <v>0</v>
      </c>
      <c r="M44" s="43">
        <f t="shared" si="15"/>
        <v>12112</v>
      </c>
      <c r="N44" s="67">
        <f t="shared" si="15"/>
        <v>699</v>
      </c>
      <c r="O44" s="67">
        <f t="shared" si="15"/>
        <v>699</v>
      </c>
      <c r="P44" s="67">
        <f t="shared" si="15"/>
        <v>0</v>
      </c>
      <c r="Q44" s="67">
        <f t="shared" si="15"/>
        <v>0</v>
      </c>
    </row>
    <row r="45" spans="1:17" s="13" customFormat="1" ht="15" x14ac:dyDescent="0.2">
      <c r="A45" s="58"/>
      <c r="B45" s="55"/>
      <c r="C45" s="56" t="s">
        <v>96</v>
      </c>
      <c r="D45" s="47" t="s">
        <v>97</v>
      </c>
      <c r="E45" s="48">
        <v>17000</v>
      </c>
      <c r="F45" s="49">
        <v>17000</v>
      </c>
      <c r="G45" s="50">
        <v>17000</v>
      </c>
      <c r="H45" s="51">
        <v>17000</v>
      </c>
      <c r="I45" s="51">
        <v>16301</v>
      </c>
      <c r="J45" s="51">
        <v>16301</v>
      </c>
      <c r="K45" s="51">
        <v>16301</v>
      </c>
      <c r="L45" s="42">
        <f>J45-K45</f>
        <v>0</v>
      </c>
      <c r="M45" s="52">
        <v>12112</v>
      </c>
      <c r="N45" s="68">
        <f t="shared" si="4"/>
        <v>699</v>
      </c>
      <c r="O45" s="68">
        <f t="shared" si="5"/>
        <v>699</v>
      </c>
      <c r="P45" s="68">
        <f t="shared" si="6"/>
        <v>0</v>
      </c>
      <c r="Q45" s="68">
        <f t="shared" si="7"/>
        <v>0</v>
      </c>
    </row>
    <row r="46" spans="1:17" s="13" customFormat="1" ht="15" x14ac:dyDescent="0.25">
      <c r="A46" s="37"/>
      <c r="B46" s="69" t="s">
        <v>98</v>
      </c>
      <c r="C46" s="66"/>
      <c r="D46" s="57" t="s">
        <v>99</v>
      </c>
      <c r="E46" s="39">
        <f>E47+E48</f>
        <v>4000</v>
      </c>
      <c r="F46" s="40">
        <f t="shared" ref="F46:Q46" si="16">F47+F48</f>
        <v>2000</v>
      </c>
      <c r="G46" s="41">
        <f t="shared" si="16"/>
        <v>4000</v>
      </c>
      <c r="H46" s="42">
        <f t="shared" si="16"/>
        <v>2000</v>
      </c>
      <c r="I46" s="42">
        <f t="shared" si="16"/>
        <v>96</v>
      </c>
      <c r="J46" s="42">
        <f t="shared" si="16"/>
        <v>96</v>
      </c>
      <c r="K46" s="42">
        <f t="shared" si="16"/>
        <v>96</v>
      </c>
      <c r="L46" s="42">
        <f t="shared" si="16"/>
        <v>0</v>
      </c>
      <c r="M46" s="43">
        <f t="shared" si="16"/>
        <v>96</v>
      </c>
      <c r="N46" s="67">
        <f t="shared" si="16"/>
        <v>1904</v>
      </c>
      <c r="O46" s="67">
        <f t="shared" si="16"/>
        <v>1904</v>
      </c>
      <c r="P46" s="67">
        <f t="shared" si="16"/>
        <v>0</v>
      </c>
      <c r="Q46" s="67">
        <f t="shared" si="16"/>
        <v>0</v>
      </c>
    </row>
    <row r="47" spans="1:17" s="13" customFormat="1" ht="15" x14ac:dyDescent="0.2">
      <c r="A47" s="58"/>
      <c r="B47" s="55"/>
      <c r="C47" s="56" t="s">
        <v>100</v>
      </c>
      <c r="D47" s="47" t="s">
        <v>101</v>
      </c>
      <c r="E47" s="48">
        <v>4000</v>
      </c>
      <c r="F47" s="49">
        <v>2000</v>
      </c>
      <c r="G47" s="50">
        <v>4000</v>
      </c>
      <c r="H47" s="51">
        <v>2000</v>
      </c>
      <c r="I47" s="51">
        <v>96</v>
      </c>
      <c r="J47" s="51">
        <v>96</v>
      </c>
      <c r="K47" s="51">
        <v>96</v>
      </c>
      <c r="L47" s="42">
        <f t="shared" ref="L47:L53" si="17">J47-K47</f>
        <v>0</v>
      </c>
      <c r="M47" s="52">
        <v>96</v>
      </c>
      <c r="N47" s="68">
        <f t="shared" ref="N47:N59" si="18">H47-I47</f>
        <v>1904</v>
      </c>
      <c r="O47" s="68">
        <f t="shared" ref="O47:O59" si="19">F47-J47</f>
        <v>1904</v>
      </c>
      <c r="P47" s="68">
        <f t="shared" ref="P47:P59" si="20">I47-J47</f>
        <v>0</v>
      </c>
      <c r="Q47" s="68">
        <f t="shared" ref="Q47:Q59" si="21">I47-K47</f>
        <v>0</v>
      </c>
    </row>
    <row r="48" spans="1:17" s="13" customFormat="1" ht="15" x14ac:dyDescent="0.2">
      <c r="A48" s="58"/>
      <c r="B48" s="55"/>
      <c r="C48" s="56" t="s">
        <v>102</v>
      </c>
      <c r="D48" s="47" t="s">
        <v>103</v>
      </c>
      <c r="E48" s="48">
        <v>0</v>
      </c>
      <c r="F48" s="49">
        <v>0</v>
      </c>
      <c r="G48" s="50">
        <v>0</v>
      </c>
      <c r="H48" s="51">
        <v>0</v>
      </c>
      <c r="I48" s="51">
        <v>0</v>
      </c>
      <c r="J48" s="51">
        <v>0</v>
      </c>
      <c r="K48" s="51">
        <v>0</v>
      </c>
      <c r="L48" s="42">
        <f t="shared" si="17"/>
        <v>0</v>
      </c>
      <c r="M48" s="52">
        <v>0</v>
      </c>
      <c r="N48" s="68">
        <f t="shared" si="18"/>
        <v>0</v>
      </c>
      <c r="O48" s="68">
        <f t="shared" si="19"/>
        <v>0</v>
      </c>
      <c r="P48" s="68">
        <f t="shared" si="20"/>
        <v>0</v>
      </c>
      <c r="Q48" s="68">
        <f t="shared" si="21"/>
        <v>0</v>
      </c>
    </row>
    <row r="49" spans="1:17" s="13" customFormat="1" ht="15" x14ac:dyDescent="0.25">
      <c r="A49" s="37"/>
      <c r="B49" s="55" t="s">
        <v>104</v>
      </c>
      <c r="C49" s="66"/>
      <c r="D49" s="57" t="s">
        <v>105</v>
      </c>
      <c r="E49" s="64">
        <v>0</v>
      </c>
      <c r="F49" s="65">
        <v>0</v>
      </c>
      <c r="G49" s="50">
        <v>0</v>
      </c>
      <c r="H49" s="51">
        <v>0</v>
      </c>
      <c r="I49" s="51">
        <v>0</v>
      </c>
      <c r="J49" s="51">
        <v>0</v>
      </c>
      <c r="K49" s="51">
        <v>0</v>
      </c>
      <c r="L49" s="42">
        <f t="shared" si="17"/>
        <v>0</v>
      </c>
      <c r="M49" s="52">
        <v>0</v>
      </c>
      <c r="N49" s="68">
        <f t="shared" si="18"/>
        <v>0</v>
      </c>
      <c r="O49" s="68">
        <f t="shared" si="19"/>
        <v>0</v>
      </c>
      <c r="P49" s="68">
        <f t="shared" si="20"/>
        <v>0</v>
      </c>
      <c r="Q49" s="68">
        <f t="shared" si="21"/>
        <v>0</v>
      </c>
    </row>
    <row r="50" spans="1:17" s="13" customFormat="1" ht="15" x14ac:dyDescent="0.25">
      <c r="A50" s="70"/>
      <c r="B50" s="143" t="s">
        <v>106</v>
      </c>
      <c r="C50" s="144"/>
      <c r="D50" s="57" t="s">
        <v>107</v>
      </c>
      <c r="E50" s="64">
        <v>0</v>
      </c>
      <c r="F50" s="65">
        <v>0</v>
      </c>
      <c r="G50" s="50">
        <v>0</v>
      </c>
      <c r="H50" s="51">
        <v>0</v>
      </c>
      <c r="I50" s="51">
        <v>0</v>
      </c>
      <c r="J50" s="51">
        <v>0</v>
      </c>
      <c r="K50" s="51">
        <v>0</v>
      </c>
      <c r="L50" s="42">
        <f t="shared" si="17"/>
        <v>0</v>
      </c>
      <c r="M50" s="52">
        <v>0</v>
      </c>
      <c r="N50" s="68">
        <f t="shared" si="18"/>
        <v>0</v>
      </c>
      <c r="O50" s="68">
        <f t="shared" si="19"/>
        <v>0</v>
      </c>
      <c r="P50" s="68">
        <f t="shared" si="20"/>
        <v>0</v>
      </c>
      <c r="Q50" s="68">
        <f t="shared" si="21"/>
        <v>0</v>
      </c>
    </row>
    <row r="51" spans="1:17" s="13" customFormat="1" ht="15" x14ac:dyDescent="0.25">
      <c r="A51" s="37"/>
      <c r="B51" s="129" t="s">
        <v>108</v>
      </c>
      <c r="C51" s="130"/>
      <c r="D51" s="57" t="s">
        <v>109</v>
      </c>
      <c r="E51" s="64">
        <v>0</v>
      </c>
      <c r="F51" s="65">
        <v>0</v>
      </c>
      <c r="G51" s="50">
        <v>0</v>
      </c>
      <c r="H51" s="51">
        <v>0</v>
      </c>
      <c r="I51" s="51">
        <v>0</v>
      </c>
      <c r="J51" s="51">
        <v>0</v>
      </c>
      <c r="K51" s="51">
        <v>0</v>
      </c>
      <c r="L51" s="42">
        <f t="shared" si="17"/>
        <v>0</v>
      </c>
      <c r="M51" s="52">
        <v>0</v>
      </c>
      <c r="N51" s="68">
        <f t="shared" si="18"/>
        <v>0</v>
      </c>
      <c r="O51" s="68">
        <f t="shared" si="19"/>
        <v>0</v>
      </c>
      <c r="P51" s="68">
        <f t="shared" si="20"/>
        <v>0</v>
      </c>
      <c r="Q51" s="68">
        <f t="shared" si="21"/>
        <v>0</v>
      </c>
    </row>
    <row r="52" spans="1:17" s="13" customFormat="1" ht="15" x14ac:dyDescent="0.25">
      <c r="A52" s="37"/>
      <c r="B52" s="129" t="s">
        <v>110</v>
      </c>
      <c r="C52" s="130"/>
      <c r="D52" s="57" t="s">
        <v>111</v>
      </c>
      <c r="E52" s="64">
        <v>30000</v>
      </c>
      <c r="F52" s="65">
        <v>30000</v>
      </c>
      <c r="G52" s="50">
        <v>30000</v>
      </c>
      <c r="H52" s="51">
        <v>30000</v>
      </c>
      <c r="I52" s="51">
        <v>7814</v>
      </c>
      <c r="J52" s="51">
        <v>7814</v>
      </c>
      <c r="K52" s="51">
        <v>7814</v>
      </c>
      <c r="L52" s="42">
        <f t="shared" si="17"/>
        <v>0</v>
      </c>
      <c r="M52" s="52">
        <v>8111</v>
      </c>
      <c r="N52" s="68">
        <f t="shared" si="18"/>
        <v>22186</v>
      </c>
      <c r="O52" s="68">
        <f t="shared" si="19"/>
        <v>22186</v>
      </c>
      <c r="P52" s="68">
        <f t="shared" si="20"/>
        <v>0</v>
      </c>
      <c r="Q52" s="68">
        <f t="shared" si="21"/>
        <v>0</v>
      </c>
    </row>
    <row r="53" spans="1:17" s="13" customFormat="1" ht="26.4" x14ac:dyDescent="0.25">
      <c r="A53" s="37"/>
      <c r="B53" s="55"/>
      <c r="C53" s="71" t="s">
        <v>112</v>
      </c>
      <c r="D53" s="57" t="s">
        <v>113</v>
      </c>
      <c r="E53" s="64">
        <v>0</v>
      </c>
      <c r="F53" s="65">
        <v>0</v>
      </c>
      <c r="G53" s="50">
        <v>0</v>
      </c>
      <c r="H53" s="51">
        <v>0</v>
      </c>
      <c r="I53" s="51">
        <v>0</v>
      </c>
      <c r="J53" s="51">
        <v>0</v>
      </c>
      <c r="K53" s="51">
        <v>0</v>
      </c>
      <c r="L53" s="42">
        <f t="shared" si="17"/>
        <v>0</v>
      </c>
      <c r="M53" s="52">
        <v>0</v>
      </c>
      <c r="N53" s="53">
        <f t="shared" si="18"/>
        <v>0</v>
      </c>
      <c r="O53" s="53">
        <f t="shared" si="19"/>
        <v>0</v>
      </c>
      <c r="P53" s="53">
        <f t="shared" si="20"/>
        <v>0</v>
      </c>
      <c r="Q53" s="53">
        <f t="shared" si="21"/>
        <v>0</v>
      </c>
    </row>
    <row r="54" spans="1:17" s="13" customFormat="1" x14ac:dyDescent="0.25">
      <c r="A54" s="37"/>
      <c r="B54" s="55" t="s">
        <v>114</v>
      </c>
      <c r="C54" s="66"/>
      <c r="D54" s="57" t="s">
        <v>115</v>
      </c>
      <c r="E54" s="39">
        <f t="shared" ref="E54:Q54" si="22">E55+E56+E57+E58+E59</f>
        <v>766000</v>
      </c>
      <c r="F54" s="40">
        <f t="shared" si="22"/>
        <v>808000</v>
      </c>
      <c r="G54" s="41">
        <f t="shared" si="22"/>
        <v>766000</v>
      </c>
      <c r="H54" s="42">
        <f t="shared" si="22"/>
        <v>808000</v>
      </c>
      <c r="I54" s="42">
        <f t="shared" si="22"/>
        <v>765284</v>
      </c>
      <c r="J54" s="42">
        <f t="shared" si="22"/>
        <v>765284</v>
      </c>
      <c r="K54" s="42">
        <f t="shared" si="22"/>
        <v>765284</v>
      </c>
      <c r="L54" s="42">
        <f t="shared" si="22"/>
        <v>0</v>
      </c>
      <c r="M54" s="43">
        <f t="shared" si="22"/>
        <v>797611</v>
      </c>
      <c r="N54" s="30">
        <f t="shared" si="22"/>
        <v>42716</v>
      </c>
      <c r="O54" s="30">
        <f t="shared" si="22"/>
        <v>42716</v>
      </c>
      <c r="P54" s="30">
        <f t="shared" si="22"/>
        <v>0</v>
      </c>
      <c r="Q54" s="30">
        <f t="shared" si="22"/>
        <v>0</v>
      </c>
    </row>
    <row r="55" spans="1:17" s="13" customFormat="1" x14ac:dyDescent="0.2">
      <c r="A55" s="58"/>
      <c r="B55" s="55"/>
      <c r="C55" s="56" t="s">
        <v>116</v>
      </c>
      <c r="D55" s="47" t="s">
        <v>117</v>
      </c>
      <c r="E55" s="48">
        <v>3000</v>
      </c>
      <c r="F55" s="49">
        <v>3000</v>
      </c>
      <c r="G55" s="50">
        <v>3000</v>
      </c>
      <c r="H55" s="51">
        <v>3000</v>
      </c>
      <c r="I55" s="51">
        <v>0</v>
      </c>
      <c r="J55" s="51">
        <v>0</v>
      </c>
      <c r="K55" s="51">
        <v>0</v>
      </c>
      <c r="L55" s="42">
        <f t="shared" ref="L55:L59" si="23">J55-K55</f>
        <v>0</v>
      </c>
      <c r="M55" s="52">
        <v>0</v>
      </c>
      <c r="N55" s="53">
        <f t="shared" si="18"/>
        <v>3000</v>
      </c>
      <c r="O55" s="53">
        <f t="shared" si="19"/>
        <v>3000</v>
      </c>
      <c r="P55" s="53">
        <f t="shared" si="20"/>
        <v>0</v>
      </c>
      <c r="Q55" s="53">
        <f t="shared" si="21"/>
        <v>0</v>
      </c>
    </row>
    <row r="56" spans="1:17" s="13" customFormat="1" x14ac:dyDescent="0.2">
      <c r="A56" s="58"/>
      <c r="B56" s="55"/>
      <c r="C56" s="56" t="s">
        <v>118</v>
      </c>
      <c r="D56" s="47" t="s">
        <v>119</v>
      </c>
      <c r="E56" s="48">
        <v>0</v>
      </c>
      <c r="F56" s="49">
        <v>0</v>
      </c>
      <c r="G56" s="50">
        <v>0</v>
      </c>
      <c r="H56" s="51">
        <v>0</v>
      </c>
      <c r="I56" s="51">
        <v>0</v>
      </c>
      <c r="J56" s="51">
        <v>0</v>
      </c>
      <c r="K56" s="51">
        <v>0</v>
      </c>
      <c r="L56" s="42">
        <f t="shared" si="23"/>
        <v>0</v>
      </c>
      <c r="M56" s="52">
        <v>0</v>
      </c>
      <c r="N56" s="53">
        <f t="shared" si="18"/>
        <v>0</v>
      </c>
      <c r="O56" s="53">
        <f t="shared" si="19"/>
        <v>0</v>
      </c>
      <c r="P56" s="53">
        <f t="shared" si="20"/>
        <v>0</v>
      </c>
      <c r="Q56" s="53">
        <f t="shared" si="21"/>
        <v>0</v>
      </c>
    </row>
    <row r="57" spans="1:17" s="13" customFormat="1" x14ac:dyDescent="0.2">
      <c r="A57" s="58"/>
      <c r="B57" s="55"/>
      <c r="C57" s="56" t="s">
        <v>120</v>
      </c>
      <c r="D57" s="47" t="s">
        <v>121</v>
      </c>
      <c r="E57" s="48">
        <v>16000</v>
      </c>
      <c r="F57" s="49">
        <v>15500</v>
      </c>
      <c r="G57" s="50">
        <v>16000</v>
      </c>
      <c r="H57" s="51">
        <v>15500</v>
      </c>
      <c r="I57" s="51">
        <v>11344</v>
      </c>
      <c r="J57" s="51">
        <v>11344</v>
      </c>
      <c r="K57" s="51">
        <v>11344</v>
      </c>
      <c r="L57" s="42">
        <f t="shared" si="23"/>
        <v>0</v>
      </c>
      <c r="M57" s="52">
        <v>11115</v>
      </c>
      <c r="N57" s="53">
        <f t="shared" si="18"/>
        <v>4156</v>
      </c>
      <c r="O57" s="53">
        <f t="shared" si="19"/>
        <v>4156</v>
      </c>
      <c r="P57" s="53">
        <f t="shared" si="20"/>
        <v>0</v>
      </c>
      <c r="Q57" s="53">
        <f t="shared" si="21"/>
        <v>0</v>
      </c>
    </row>
    <row r="58" spans="1:17" s="13" customFormat="1" x14ac:dyDescent="0.2">
      <c r="A58" s="58"/>
      <c r="B58" s="55"/>
      <c r="C58" s="56" t="s">
        <v>122</v>
      </c>
      <c r="D58" s="47" t="s">
        <v>123</v>
      </c>
      <c r="E58" s="48">
        <v>744000</v>
      </c>
      <c r="F58" s="49">
        <v>786500</v>
      </c>
      <c r="G58" s="50">
        <v>744000</v>
      </c>
      <c r="H58" s="51">
        <v>786500</v>
      </c>
      <c r="I58" s="51">
        <v>753315</v>
      </c>
      <c r="J58" s="51">
        <v>753315</v>
      </c>
      <c r="K58" s="51">
        <v>753315</v>
      </c>
      <c r="L58" s="42">
        <f t="shared" si="23"/>
        <v>0</v>
      </c>
      <c r="M58" s="52">
        <v>784803</v>
      </c>
      <c r="N58" s="53">
        <f t="shared" si="18"/>
        <v>33185</v>
      </c>
      <c r="O58" s="53">
        <f t="shared" si="19"/>
        <v>33185</v>
      </c>
      <c r="P58" s="53">
        <f t="shared" si="20"/>
        <v>0</v>
      </c>
      <c r="Q58" s="53">
        <f t="shared" si="21"/>
        <v>0</v>
      </c>
    </row>
    <row r="59" spans="1:17" s="13" customFormat="1" x14ac:dyDescent="0.2">
      <c r="A59" s="54"/>
      <c r="B59" s="55"/>
      <c r="C59" s="56" t="s">
        <v>124</v>
      </c>
      <c r="D59" s="47" t="s">
        <v>125</v>
      </c>
      <c r="E59" s="48">
        <v>3000</v>
      </c>
      <c r="F59" s="49">
        <v>3000</v>
      </c>
      <c r="G59" s="50">
        <v>3000</v>
      </c>
      <c r="H59" s="51">
        <v>3000</v>
      </c>
      <c r="I59" s="51">
        <v>625</v>
      </c>
      <c r="J59" s="51">
        <v>625</v>
      </c>
      <c r="K59" s="51">
        <v>625</v>
      </c>
      <c r="L59" s="42">
        <f t="shared" si="23"/>
        <v>0</v>
      </c>
      <c r="M59" s="52">
        <v>1693</v>
      </c>
      <c r="N59" s="53">
        <f t="shared" si="18"/>
        <v>2375</v>
      </c>
      <c r="O59" s="53">
        <f t="shared" si="19"/>
        <v>2375</v>
      </c>
      <c r="P59" s="53">
        <f t="shared" si="20"/>
        <v>0</v>
      </c>
      <c r="Q59" s="53">
        <f t="shared" si="21"/>
        <v>0</v>
      </c>
    </row>
    <row r="60" spans="1:17" s="13" customFormat="1" ht="26.4" x14ac:dyDescent="0.25">
      <c r="A60" s="72"/>
      <c r="B60" s="55"/>
      <c r="C60" s="73" t="s">
        <v>126</v>
      </c>
      <c r="D60" s="57" t="s">
        <v>127</v>
      </c>
      <c r="E60" s="39">
        <f>E61</f>
        <v>0</v>
      </c>
      <c r="F60" s="40">
        <f t="shared" ref="F60:Q61" si="24">F61</f>
        <v>43649</v>
      </c>
      <c r="G60" s="41">
        <f t="shared" si="24"/>
        <v>0</v>
      </c>
      <c r="H60" s="42">
        <f t="shared" si="24"/>
        <v>2680280</v>
      </c>
      <c r="I60" s="42">
        <f t="shared" si="24"/>
        <v>2680273</v>
      </c>
      <c r="J60" s="42">
        <f t="shared" si="24"/>
        <v>5903418</v>
      </c>
      <c r="K60" s="42">
        <f t="shared" si="24"/>
        <v>963364</v>
      </c>
      <c r="L60" s="42">
        <f t="shared" si="24"/>
        <v>4940054</v>
      </c>
      <c r="M60" s="43">
        <f t="shared" si="24"/>
        <v>963364</v>
      </c>
      <c r="N60" s="30">
        <f t="shared" si="24"/>
        <v>7</v>
      </c>
      <c r="O60" s="30">
        <f t="shared" si="24"/>
        <v>-5859769</v>
      </c>
      <c r="P60" s="30">
        <f t="shared" si="24"/>
        <v>-3223145</v>
      </c>
      <c r="Q60" s="30">
        <f t="shared" si="24"/>
        <v>1716909</v>
      </c>
    </row>
    <row r="61" spans="1:17" s="13" customFormat="1" x14ac:dyDescent="0.25">
      <c r="A61" s="72"/>
      <c r="B61" s="131" t="s">
        <v>128</v>
      </c>
      <c r="C61" s="131"/>
      <c r="D61" s="57" t="s">
        <v>129</v>
      </c>
      <c r="E61" s="39">
        <f>E62</f>
        <v>0</v>
      </c>
      <c r="F61" s="40">
        <f t="shared" si="24"/>
        <v>43649</v>
      </c>
      <c r="G61" s="41">
        <f t="shared" si="24"/>
        <v>0</v>
      </c>
      <c r="H61" s="42">
        <f t="shared" si="24"/>
        <v>2680280</v>
      </c>
      <c r="I61" s="42">
        <f t="shared" si="24"/>
        <v>2680273</v>
      </c>
      <c r="J61" s="42">
        <f t="shared" si="24"/>
        <v>5903418</v>
      </c>
      <c r="K61" s="42">
        <f t="shared" si="24"/>
        <v>963364</v>
      </c>
      <c r="L61" s="42">
        <f t="shared" si="24"/>
        <v>4940054</v>
      </c>
      <c r="M61" s="43">
        <f t="shared" si="24"/>
        <v>963364</v>
      </c>
      <c r="N61" s="30">
        <f t="shared" si="24"/>
        <v>7</v>
      </c>
      <c r="O61" s="30">
        <f t="shared" si="24"/>
        <v>-5859769</v>
      </c>
      <c r="P61" s="30">
        <f t="shared" si="24"/>
        <v>-3223145</v>
      </c>
      <c r="Q61" s="30">
        <f t="shared" si="24"/>
        <v>1716909</v>
      </c>
    </row>
    <row r="62" spans="1:17" s="13" customFormat="1" ht="26.4" x14ac:dyDescent="0.25">
      <c r="A62" s="44"/>
      <c r="B62" s="55"/>
      <c r="C62" s="63" t="s">
        <v>130</v>
      </c>
      <c r="D62" s="47" t="s">
        <v>131</v>
      </c>
      <c r="E62" s="48">
        <v>0</v>
      </c>
      <c r="F62" s="49">
        <v>43649</v>
      </c>
      <c r="G62" s="50">
        <v>0</v>
      </c>
      <c r="H62" s="51">
        <v>2680280</v>
      </c>
      <c r="I62" s="51">
        <v>2680273</v>
      </c>
      <c r="J62" s="51">
        <v>5903418</v>
      </c>
      <c r="K62" s="51">
        <v>963364</v>
      </c>
      <c r="L62" s="42">
        <f>J62-K62</f>
        <v>4940054</v>
      </c>
      <c r="M62" s="52">
        <v>963364</v>
      </c>
      <c r="N62" s="53">
        <f t="shared" ref="N62" si="25">H62-I62</f>
        <v>7</v>
      </c>
      <c r="O62" s="53">
        <f t="shared" ref="O62" si="26">F62-J62</f>
        <v>-5859769</v>
      </c>
      <c r="P62" s="53">
        <f t="shared" ref="P62" si="27">I62-J62</f>
        <v>-3223145</v>
      </c>
      <c r="Q62" s="53">
        <f t="shared" ref="Q62" si="28">I62-K62</f>
        <v>1716909</v>
      </c>
    </row>
    <row r="63" spans="1:17" s="13" customFormat="1" x14ac:dyDescent="0.2">
      <c r="A63" s="132" t="s">
        <v>132</v>
      </c>
      <c r="B63" s="133"/>
      <c r="C63" s="134"/>
      <c r="D63" s="74" t="s">
        <v>133</v>
      </c>
      <c r="E63" s="75">
        <f t="shared" ref="E63:Q63" si="29">E64+E67</f>
        <v>58000</v>
      </c>
      <c r="F63" s="76">
        <f t="shared" si="29"/>
        <v>58000</v>
      </c>
      <c r="G63" s="41">
        <f t="shared" si="29"/>
        <v>58000</v>
      </c>
      <c r="H63" s="42">
        <f t="shared" si="29"/>
        <v>58000</v>
      </c>
      <c r="I63" s="42">
        <f t="shared" si="29"/>
        <v>53995</v>
      </c>
      <c r="J63" s="42">
        <f t="shared" si="29"/>
        <v>53995</v>
      </c>
      <c r="K63" s="42">
        <f t="shared" si="29"/>
        <v>53995</v>
      </c>
      <c r="L63" s="42">
        <f t="shared" si="29"/>
        <v>0</v>
      </c>
      <c r="M63" s="43">
        <f t="shared" si="29"/>
        <v>67035</v>
      </c>
      <c r="N63" s="30">
        <f t="shared" si="29"/>
        <v>4005</v>
      </c>
      <c r="O63" s="30">
        <f t="shared" si="29"/>
        <v>4005</v>
      </c>
      <c r="P63" s="30">
        <f t="shared" si="29"/>
        <v>0</v>
      </c>
      <c r="Q63" s="30">
        <f t="shared" si="29"/>
        <v>0</v>
      </c>
    </row>
    <row r="64" spans="1:17" s="13" customFormat="1" ht="26.4" x14ac:dyDescent="0.2">
      <c r="A64" s="77"/>
      <c r="B64" s="78"/>
      <c r="C64" s="79" t="s">
        <v>134</v>
      </c>
      <c r="D64" s="80" t="s">
        <v>135</v>
      </c>
      <c r="E64" s="75">
        <f>E65+E66</f>
        <v>58000</v>
      </c>
      <c r="F64" s="76">
        <f t="shared" ref="F64:Q64" si="30">F65+F66</f>
        <v>58000</v>
      </c>
      <c r="G64" s="41">
        <f t="shared" si="30"/>
        <v>58000</v>
      </c>
      <c r="H64" s="42">
        <f t="shared" si="30"/>
        <v>58000</v>
      </c>
      <c r="I64" s="42">
        <f t="shared" si="30"/>
        <v>53995</v>
      </c>
      <c r="J64" s="42">
        <f t="shared" si="30"/>
        <v>53995</v>
      </c>
      <c r="K64" s="42">
        <f t="shared" si="30"/>
        <v>53995</v>
      </c>
      <c r="L64" s="42">
        <f t="shared" si="30"/>
        <v>0</v>
      </c>
      <c r="M64" s="43">
        <f t="shared" si="30"/>
        <v>67035</v>
      </c>
      <c r="N64" s="30">
        <f t="shared" si="30"/>
        <v>4005</v>
      </c>
      <c r="O64" s="30">
        <f t="shared" si="30"/>
        <v>4005</v>
      </c>
      <c r="P64" s="30">
        <f t="shared" si="30"/>
        <v>0</v>
      </c>
      <c r="Q64" s="30">
        <f t="shared" si="30"/>
        <v>0</v>
      </c>
    </row>
    <row r="65" spans="1:17" s="13" customFormat="1" x14ac:dyDescent="0.2">
      <c r="A65" s="77"/>
      <c r="B65" s="78"/>
      <c r="C65" s="81" t="s">
        <v>136</v>
      </c>
      <c r="D65" s="80" t="s">
        <v>137</v>
      </c>
      <c r="E65" s="82">
        <v>8700</v>
      </c>
      <c r="F65" s="49">
        <v>8700</v>
      </c>
      <c r="G65" s="50">
        <v>8700</v>
      </c>
      <c r="H65" s="51">
        <v>8700</v>
      </c>
      <c r="I65" s="51">
        <v>8098</v>
      </c>
      <c r="J65" s="51">
        <v>8098</v>
      </c>
      <c r="K65" s="51">
        <v>8098</v>
      </c>
      <c r="L65" s="42">
        <f>J65-K65</f>
        <v>0</v>
      </c>
      <c r="M65" s="52">
        <v>10054</v>
      </c>
      <c r="N65" s="53">
        <f t="shared" ref="N65:N66" si="31">H65-I65</f>
        <v>602</v>
      </c>
      <c r="O65" s="53">
        <f t="shared" ref="O65:O66" si="32">F65-J65</f>
        <v>602</v>
      </c>
      <c r="P65" s="53">
        <f t="shared" ref="P65:P66" si="33">I65-J65</f>
        <v>0</v>
      </c>
      <c r="Q65" s="53">
        <f t="shared" ref="Q65:Q66" si="34">I65-K65</f>
        <v>0</v>
      </c>
    </row>
    <row r="66" spans="1:17" s="13" customFormat="1" x14ac:dyDescent="0.2">
      <c r="A66" s="77"/>
      <c r="B66" s="78"/>
      <c r="C66" s="81" t="s">
        <v>138</v>
      </c>
      <c r="D66" s="80" t="s">
        <v>139</v>
      </c>
      <c r="E66" s="82">
        <v>49300</v>
      </c>
      <c r="F66" s="49">
        <v>49300</v>
      </c>
      <c r="G66" s="50">
        <v>49300</v>
      </c>
      <c r="H66" s="51">
        <v>49300</v>
      </c>
      <c r="I66" s="51">
        <v>45897</v>
      </c>
      <c r="J66" s="51">
        <v>45897</v>
      </c>
      <c r="K66" s="51">
        <v>45897</v>
      </c>
      <c r="L66" s="42">
        <f>J66-K66</f>
        <v>0</v>
      </c>
      <c r="M66" s="52">
        <v>56981</v>
      </c>
      <c r="N66" s="53">
        <f t="shared" si="31"/>
        <v>3403</v>
      </c>
      <c r="O66" s="53">
        <f t="shared" si="32"/>
        <v>3403</v>
      </c>
      <c r="P66" s="53">
        <f t="shared" si="33"/>
        <v>0</v>
      </c>
      <c r="Q66" s="53">
        <f t="shared" si="34"/>
        <v>0</v>
      </c>
    </row>
    <row r="67" spans="1:17" s="13" customFormat="1" x14ac:dyDescent="0.25">
      <c r="A67" s="37"/>
      <c r="B67" s="83"/>
      <c r="C67" s="63" t="s">
        <v>140</v>
      </c>
      <c r="D67" s="84" t="s">
        <v>141</v>
      </c>
      <c r="E67" s="75">
        <f>E68</f>
        <v>0</v>
      </c>
      <c r="F67" s="76">
        <f t="shared" ref="F67:Q67" si="35">F68</f>
        <v>0</v>
      </c>
      <c r="G67" s="41">
        <f t="shared" si="35"/>
        <v>0</v>
      </c>
      <c r="H67" s="42">
        <f t="shared" si="35"/>
        <v>0</v>
      </c>
      <c r="I67" s="42">
        <f t="shared" si="35"/>
        <v>0</v>
      </c>
      <c r="J67" s="42">
        <f t="shared" si="35"/>
        <v>0</v>
      </c>
      <c r="K67" s="42">
        <f t="shared" si="35"/>
        <v>0</v>
      </c>
      <c r="L67" s="42">
        <f t="shared" si="35"/>
        <v>0</v>
      </c>
      <c r="M67" s="43">
        <f t="shared" si="35"/>
        <v>0</v>
      </c>
      <c r="N67" s="30">
        <f t="shared" si="35"/>
        <v>0</v>
      </c>
      <c r="O67" s="30">
        <f t="shared" si="35"/>
        <v>0</v>
      </c>
      <c r="P67" s="30">
        <f t="shared" si="35"/>
        <v>0</v>
      </c>
      <c r="Q67" s="30">
        <f t="shared" si="35"/>
        <v>0</v>
      </c>
    </row>
    <row r="68" spans="1:17" s="13" customFormat="1" x14ac:dyDescent="0.25">
      <c r="A68" s="37"/>
      <c r="B68" s="83"/>
      <c r="C68" s="63" t="s">
        <v>142</v>
      </c>
      <c r="D68" s="84" t="s">
        <v>143</v>
      </c>
      <c r="E68" s="82">
        <v>0</v>
      </c>
      <c r="F68" s="49">
        <v>0</v>
      </c>
      <c r="G68" s="50">
        <v>0</v>
      </c>
      <c r="H68" s="51">
        <v>0</v>
      </c>
      <c r="I68" s="51">
        <v>0</v>
      </c>
      <c r="J68" s="51">
        <v>0</v>
      </c>
      <c r="K68" s="51">
        <v>0</v>
      </c>
      <c r="L68" s="42">
        <f>J68-K68</f>
        <v>0</v>
      </c>
      <c r="M68" s="52">
        <v>0</v>
      </c>
      <c r="N68" s="53">
        <f t="shared" ref="N68" si="36">H68-I68</f>
        <v>0</v>
      </c>
      <c r="O68" s="53">
        <f t="shared" ref="O68" si="37">F68-J68</f>
        <v>0</v>
      </c>
      <c r="P68" s="53">
        <f t="shared" ref="P68" si="38">I68-J68</f>
        <v>0</v>
      </c>
      <c r="Q68" s="53">
        <f t="shared" ref="Q68" si="39">I68-K68</f>
        <v>0</v>
      </c>
    </row>
    <row r="69" spans="1:17" s="13" customFormat="1" x14ac:dyDescent="0.25">
      <c r="A69" s="135" t="s">
        <v>144</v>
      </c>
      <c r="B69" s="136"/>
      <c r="C69" s="136"/>
      <c r="D69" s="85" t="s">
        <v>145</v>
      </c>
      <c r="E69" s="86">
        <f>E70+E71</f>
        <v>0</v>
      </c>
      <c r="F69" s="40">
        <f t="shared" ref="F69:Q69" si="40">F70+F71</f>
        <v>0</v>
      </c>
      <c r="G69" s="41">
        <f t="shared" si="40"/>
        <v>0</v>
      </c>
      <c r="H69" s="42">
        <f t="shared" si="40"/>
        <v>0</v>
      </c>
      <c r="I69" s="42">
        <f t="shared" si="40"/>
        <v>0</v>
      </c>
      <c r="J69" s="42">
        <f t="shared" si="40"/>
        <v>0</v>
      </c>
      <c r="K69" s="42">
        <f t="shared" si="40"/>
        <v>0</v>
      </c>
      <c r="L69" s="42">
        <f t="shared" si="40"/>
        <v>0</v>
      </c>
      <c r="M69" s="43">
        <f t="shared" si="40"/>
        <v>0</v>
      </c>
      <c r="N69" s="30">
        <f t="shared" si="40"/>
        <v>0</v>
      </c>
      <c r="O69" s="30">
        <f t="shared" si="40"/>
        <v>0</v>
      </c>
      <c r="P69" s="30">
        <f t="shared" si="40"/>
        <v>0</v>
      </c>
      <c r="Q69" s="30">
        <f t="shared" si="40"/>
        <v>0</v>
      </c>
    </row>
    <row r="70" spans="1:17" s="13" customFormat="1" x14ac:dyDescent="0.25">
      <c r="A70" s="72"/>
      <c r="B70" s="87"/>
      <c r="C70" s="59" t="s">
        <v>146</v>
      </c>
      <c r="D70" s="57" t="s">
        <v>147</v>
      </c>
      <c r="E70" s="88">
        <v>0</v>
      </c>
      <c r="F70" s="65">
        <v>0</v>
      </c>
      <c r="G70" s="50">
        <v>0</v>
      </c>
      <c r="H70" s="51">
        <v>0</v>
      </c>
      <c r="I70" s="51">
        <v>0</v>
      </c>
      <c r="J70" s="51">
        <v>0</v>
      </c>
      <c r="K70" s="51">
        <v>0</v>
      </c>
      <c r="L70" s="42">
        <f t="shared" ref="L70:L71" si="41">J70-K70</f>
        <v>0</v>
      </c>
      <c r="M70" s="52">
        <v>0</v>
      </c>
      <c r="N70" s="53">
        <f t="shared" ref="N70:N79" si="42">H70-I70</f>
        <v>0</v>
      </c>
      <c r="O70" s="53">
        <f t="shared" ref="O70:O79" si="43">F70-J70</f>
        <v>0</v>
      </c>
      <c r="P70" s="53">
        <f t="shared" ref="P70:P79" si="44">I70-J70</f>
        <v>0</v>
      </c>
      <c r="Q70" s="53">
        <f t="shared" ref="Q70:Q79" si="45">I70-K70</f>
        <v>0</v>
      </c>
    </row>
    <row r="71" spans="1:17" s="13" customFormat="1" x14ac:dyDescent="0.25">
      <c r="A71" s="89"/>
      <c r="B71" s="90"/>
      <c r="C71" s="91" t="s">
        <v>148</v>
      </c>
      <c r="D71" s="57" t="s">
        <v>149</v>
      </c>
      <c r="E71" s="64">
        <v>0</v>
      </c>
      <c r="F71" s="65">
        <v>0</v>
      </c>
      <c r="G71" s="50">
        <v>0</v>
      </c>
      <c r="H71" s="51">
        <v>0</v>
      </c>
      <c r="I71" s="51">
        <v>0</v>
      </c>
      <c r="J71" s="51">
        <v>0</v>
      </c>
      <c r="K71" s="51">
        <v>0</v>
      </c>
      <c r="L71" s="42">
        <f t="shared" si="41"/>
        <v>0</v>
      </c>
      <c r="M71" s="52">
        <v>0</v>
      </c>
      <c r="N71" s="53">
        <f t="shared" si="42"/>
        <v>0</v>
      </c>
      <c r="O71" s="53">
        <f t="shared" si="43"/>
        <v>0</v>
      </c>
      <c r="P71" s="53">
        <f t="shared" si="44"/>
        <v>0</v>
      </c>
      <c r="Q71" s="53">
        <f t="shared" si="45"/>
        <v>0</v>
      </c>
    </row>
    <row r="72" spans="1:17" s="13" customFormat="1" x14ac:dyDescent="0.25">
      <c r="A72" s="137" t="s">
        <v>150</v>
      </c>
      <c r="B72" s="138"/>
      <c r="C72" s="138"/>
      <c r="D72" s="57" t="s">
        <v>151</v>
      </c>
      <c r="E72" s="39">
        <f>E73</f>
        <v>0</v>
      </c>
      <c r="F72" s="40">
        <f t="shared" ref="F72:Q72" si="46">F73</f>
        <v>0</v>
      </c>
      <c r="G72" s="41">
        <f t="shared" si="46"/>
        <v>0</v>
      </c>
      <c r="H72" s="42">
        <f t="shared" si="46"/>
        <v>0</v>
      </c>
      <c r="I72" s="42">
        <f t="shared" si="46"/>
        <v>0</v>
      </c>
      <c r="J72" s="42">
        <f t="shared" si="46"/>
        <v>0</v>
      </c>
      <c r="K72" s="42">
        <f t="shared" si="46"/>
        <v>0</v>
      </c>
      <c r="L72" s="42">
        <f t="shared" si="46"/>
        <v>0</v>
      </c>
      <c r="M72" s="43">
        <f t="shared" si="46"/>
        <v>47782</v>
      </c>
      <c r="N72" s="30">
        <f t="shared" si="46"/>
        <v>0</v>
      </c>
      <c r="O72" s="30">
        <f t="shared" si="46"/>
        <v>0</v>
      </c>
      <c r="P72" s="30">
        <f t="shared" si="46"/>
        <v>0</v>
      </c>
      <c r="Q72" s="30">
        <f t="shared" si="46"/>
        <v>0</v>
      </c>
    </row>
    <row r="73" spans="1:17" s="13" customFormat="1" x14ac:dyDescent="0.25">
      <c r="A73" s="72" t="s">
        <v>152</v>
      </c>
      <c r="B73" s="139" t="s">
        <v>153</v>
      </c>
      <c r="C73" s="140"/>
      <c r="D73" s="57" t="s">
        <v>154</v>
      </c>
      <c r="E73" s="39">
        <f t="shared" ref="E73:Q73" si="47">E74+E79</f>
        <v>0</v>
      </c>
      <c r="F73" s="40">
        <f t="shared" si="47"/>
        <v>0</v>
      </c>
      <c r="G73" s="41">
        <f t="shared" si="47"/>
        <v>0</v>
      </c>
      <c r="H73" s="42">
        <f t="shared" si="47"/>
        <v>0</v>
      </c>
      <c r="I73" s="42">
        <f t="shared" si="47"/>
        <v>0</v>
      </c>
      <c r="J73" s="42">
        <f t="shared" si="47"/>
        <v>0</v>
      </c>
      <c r="K73" s="42">
        <f t="shared" si="47"/>
        <v>0</v>
      </c>
      <c r="L73" s="42">
        <f t="shared" si="47"/>
        <v>0</v>
      </c>
      <c r="M73" s="43">
        <f t="shared" si="47"/>
        <v>47782</v>
      </c>
      <c r="N73" s="30">
        <f t="shared" si="47"/>
        <v>0</v>
      </c>
      <c r="O73" s="30">
        <f t="shared" si="47"/>
        <v>0</v>
      </c>
      <c r="P73" s="30">
        <f t="shared" si="47"/>
        <v>0</v>
      </c>
      <c r="Q73" s="30">
        <f t="shared" si="47"/>
        <v>0</v>
      </c>
    </row>
    <row r="74" spans="1:17" s="13" customFormat="1" x14ac:dyDescent="0.25">
      <c r="A74" s="44"/>
      <c r="B74" s="120" t="s">
        <v>155</v>
      </c>
      <c r="C74" s="121"/>
      <c r="D74" s="92" t="s">
        <v>156</v>
      </c>
      <c r="E74" s="39">
        <f t="shared" ref="E74:Q74" si="48">E75+E76+E77+E78</f>
        <v>0</v>
      </c>
      <c r="F74" s="40">
        <f t="shared" si="48"/>
        <v>0</v>
      </c>
      <c r="G74" s="41">
        <f t="shared" si="48"/>
        <v>0</v>
      </c>
      <c r="H74" s="42">
        <f t="shared" si="48"/>
        <v>0</v>
      </c>
      <c r="I74" s="42">
        <f t="shared" si="48"/>
        <v>0</v>
      </c>
      <c r="J74" s="42">
        <f t="shared" si="48"/>
        <v>0</v>
      </c>
      <c r="K74" s="42">
        <f t="shared" si="48"/>
        <v>0</v>
      </c>
      <c r="L74" s="42">
        <f t="shared" si="48"/>
        <v>0</v>
      </c>
      <c r="M74" s="43">
        <f t="shared" si="48"/>
        <v>47782</v>
      </c>
      <c r="N74" s="30">
        <f t="shared" si="48"/>
        <v>0</v>
      </c>
      <c r="O74" s="30">
        <f t="shared" si="48"/>
        <v>0</v>
      </c>
      <c r="P74" s="30">
        <f t="shared" si="48"/>
        <v>0</v>
      </c>
      <c r="Q74" s="30">
        <f t="shared" si="48"/>
        <v>0</v>
      </c>
    </row>
    <row r="75" spans="1:17" s="13" customFormat="1" x14ac:dyDescent="0.2">
      <c r="A75" s="72"/>
      <c r="B75" s="93"/>
      <c r="C75" s="56" t="s">
        <v>157</v>
      </c>
      <c r="D75" s="94" t="s">
        <v>158</v>
      </c>
      <c r="E75" s="48">
        <v>0</v>
      </c>
      <c r="F75" s="49">
        <v>0</v>
      </c>
      <c r="G75" s="50">
        <v>0</v>
      </c>
      <c r="H75" s="51">
        <v>0</v>
      </c>
      <c r="I75" s="51">
        <v>0</v>
      </c>
      <c r="J75" s="51">
        <v>0</v>
      </c>
      <c r="K75" s="51">
        <v>0</v>
      </c>
      <c r="L75" s="42">
        <f t="shared" ref="L75:L79" si="49">J75-K75</f>
        <v>0</v>
      </c>
      <c r="M75" s="52">
        <v>0</v>
      </c>
      <c r="N75" s="53">
        <f t="shared" si="42"/>
        <v>0</v>
      </c>
      <c r="O75" s="53">
        <f t="shared" si="43"/>
        <v>0</v>
      </c>
      <c r="P75" s="53">
        <f t="shared" si="44"/>
        <v>0</v>
      </c>
      <c r="Q75" s="53">
        <f t="shared" si="45"/>
        <v>0</v>
      </c>
    </row>
    <row r="76" spans="1:17" s="13" customFormat="1" x14ac:dyDescent="0.25">
      <c r="A76" s="72"/>
      <c r="B76" s="95"/>
      <c r="C76" s="59" t="s">
        <v>159</v>
      </c>
      <c r="D76" s="94" t="s">
        <v>160</v>
      </c>
      <c r="E76" s="48">
        <v>0</v>
      </c>
      <c r="F76" s="49">
        <v>0</v>
      </c>
      <c r="G76" s="50">
        <v>0</v>
      </c>
      <c r="H76" s="51">
        <v>0</v>
      </c>
      <c r="I76" s="51">
        <v>0</v>
      </c>
      <c r="J76" s="51">
        <v>0</v>
      </c>
      <c r="K76" s="51">
        <v>0</v>
      </c>
      <c r="L76" s="42">
        <f t="shared" si="49"/>
        <v>0</v>
      </c>
      <c r="M76" s="52">
        <v>43260</v>
      </c>
      <c r="N76" s="53">
        <f t="shared" si="42"/>
        <v>0</v>
      </c>
      <c r="O76" s="53">
        <f t="shared" si="43"/>
        <v>0</v>
      </c>
      <c r="P76" s="53">
        <f t="shared" si="44"/>
        <v>0</v>
      </c>
      <c r="Q76" s="53">
        <f t="shared" si="45"/>
        <v>0</v>
      </c>
    </row>
    <row r="77" spans="1:17" s="13" customFormat="1" x14ac:dyDescent="0.25">
      <c r="A77" s="96"/>
      <c r="B77" s="95"/>
      <c r="C77" s="59" t="s">
        <v>161</v>
      </c>
      <c r="D77" s="94" t="s">
        <v>162</v>
      </c>
      <c r="E77" s="48">
        <v>0</v>
      </c>
      <c r="F77" s="49">
        <v>0</v>
      </c>
      <c r="G77" s="49">
        <v>0</v>
      </c>
      <c r="H77" s="51">
        <v>0</v>
      </c>
      <c r="I77" s="51">
        <v>0</v>
      </c>
      <c r="J77" s="51">
        <v>0</v>
      </c>
      <c r="K77" s="51">
        <v>0</v>
      </c>
      <c r="L77" s="42">
        <f t="shared" si="49"/>
        <v>0</v>
      </c>
      <c r="M77" s="52">
        <v>4522</v>
      </c>
      <c r="N77" s="53">
        <f t="shared" si="42"/>
        <v>0</v>
      </c>
      <c r="O77" s="53">
        <f t="shared" si="43"/>
        <v>0</v>
      </c>
      <c r="P77" s="53">
        <f t="shared" si="44"/>
        <v>0</v>
      </c>
      <c r="Q77" s="53">
        <f t="shared" si="45"/>
        <v>0</v>
      </c>
    </row>
    <row r="78" spans="1:17" s="13" customFormat="1" x14ac:dyDescent="0.25">
      <c r="A78" s="72"/>
      <c r="B78" s="95"/>
      <c r="C78" s="59" t="s">
        <v>163</v>
      </c>
      <c r="D78" s="94" t="s">
        <v>164</v>
      </c>
      <c r="E78" s="48">
        <v>0</v>
      </c>
      <c r="F78" s="49">
        <v>0</v>
      </c>
      <c r="G78" s="97">
        <v>0</v>
      </c>
      <c r="H78" s="51">
        <v>0</v>
      </c>
      <c r="I78" s="51">
        <v>0</v>
      </c>
      <c r="J78" s="51">
        <v>0</v>
      </c>
      <c r="K78" s="51">
        <v>0</v>
      </c>
      <c r="L78" s="42">
        <f t="shared" si="49"/>
        <v>0</v>
      </c>
      <c r="M78" s="52">
        <v>0</v>
      </c>
      <c r="N78" s="53">
        <f t="shared" si="42"/>
        <v>0</v>
      </c>
      <c r="O78" s="53">
        <f t="shared" si="43"/>
        <v>0</v>
      </c>
      <c r="P78" s="53">
        <f t="shared" si="44"/>
        <v>0</v>
      </c>
      <c r="Q78" s="53">
        <f t="shared" si="45"/>
        <v>0</v>
      </c>
    </row>
    <row r="79" spans="1:17" s="13" customFormat="1" x14ac:dyDescent="0.25">
      <c r="A79" s="72"/>
      <c r="B79" s="98"/>
      <c r="C79" s="56" t="s">
        <v>165</v>
      </c>
      <c r="D79" s="57" t="s">
        <v>166</v>
      </c>
      <c r="E79" s="64">
        <v>0</v>
      </c>
      <c r="F79" s="65">
        <v>0</v>
      </c>
      <c r="G79" s="50">
        <v>0</v>
      </c>
      <c r="H79" s="51">
        <v>0</v>
      </c>
      <c r="I79" s="51">
        <v>0</v>
      </c>
      <c r="J79" s="51">
        <v>0</v>
      </c>
      <c r="K79" s="51">
        <v>0</v>
      </c>
      <c r="L79" s="42">
        <f t="shared" si="49"/>
        <v>0</v>
      </c>
      <c r="M79" s="52">
        <v>0</v>
      </c>
      <c r="N79" s="53">
        <f t="shared" si="42"/>
        <v>0</v>
      </c>
      <c r="O79" s="53">
        <f t="shared" si="43"/>
        <v>0</v>
      </c>
      <c r="P79" s="53">
        <f t="shared" si="44"/>
        <v>0</v>
      </c>
      <c r="Q79" s="53">
        <f t="shared" si="45"/>
        <v>0</v>
      </c>
    </row>
    <row r="80" spans="1:17" s="13" customFormat="1" x14ac:dyDescent="0.25">
      <c r="A80" s="122" t="s">
        <v>167</v>
      </c>
      <c r="B80" s="123"/>
      <c r="C80" s="124"/>
      <c r="D80" s="57" t="s">
        <v>168</v>
      </c>
      <c r="E80" s="39">
        <f>E81</f>
        <v>0</v>
      </c>
      <c r="F80" s="40">
        <f t="shared" ref="F80:Q81" si="50">F81</f>
        <v>0</v>
      </c>
      <c r="G80" s="41">
        <f t="shared" si="50"/>
        <v>0</v>
      </c>
      <c r="H80" s="42">
        <f t="shared" si="50"/>
        <v>0</v>
      </c>
      <c r="I80" s="42">
        <f t="shared" si="50"/>
        <v>-8163</v>
      </c>
      <c r="J80" s="42">
        <f t="shared" si="50"/>
        <v>-8163</v>
      </c>
      <c r="K80" s="42">
        <f t="shared" si="50"/>
        <v>-8163</v>
      </c>
      <c r="L80" s="42">
        <f t="shared" si="50"/>
        <v>0</v>
      </c>
      <c r="M80" s="43">
        <f t="shared" si="50"/>
        <v>0</v>
      </c>
      <c r="N80" s="30">
        <f t="shared" si="50"/>
        <v>8163</v>
      </c>
      <c r="O80" s="30">
        <f t="shared" si="50"/>
        <v>8163</v>
      </c>
      <c r="P80" s="30">
        <f t="shared" si="50"/>
        <v>0</v>
      </c>
      <c r="Q80" s="30">
        <f t="shared" si="50"/>
        <v>0</v>
      </c>
    </row>
    <row r="81" spans="1:27" s="13" customFormat="1" ht="26.4" x14ac:dyDescent="0.25">
      <c r="A81" s="72"/>
      <c r="B81" s="60"/>
      <c r="C81" s="63" t="s">
        <v>169</v>
      </c>
      <c r="D81" s="57" t="s">
        <v>170</v>
      </c>
      <c r="E81" s="39">
        <f>E82</f>
        <v>0</v>
      </c>
      <c r="F81" s="40">
        <f t="shared" si="50"/>
        <v>0</v>
      </c>
      <c r="G81" s="41">
        <f t="shared" si="50"/>
        <v>0</v>
      </c>
      <c r="H81" s="42">
        <f t="shared" si="50"/>
        <v>0</v>
      </c>
      <c r="I81" s="42">
        <f t="shared" si="50"/>
        <v>-8163</v>
      </c>
      <c r="J81" s="42">
        <f t="shared" si="50"/>
        <v>-8163</v>
      </c>
      <c r="K81" s="42">
        <f t="shared" si="50"/>
        <v>-8163</v>
      </c>
      <c r="L81" s="42">
        <f t="shared" si="50"/>
        <v>0</v>
      </c>
      <c r="M81" s="43">
        <f t="shared" si="50"/>
        <v>0</v>
      </c>
      <c r="N81" s="30">
        <f t="shared" si="50"/>
        <v>8163</v>
      </c>
      <c r="O81" s="30">
        <f t="shared" si="50"/>
        <v>8163</v>
      </c>
      <c r="P81" s="30">
        <f t="shared" si="50"/>
        <v>0</v>
      </c>
      <c r="Q81" s="30">
        <f t="shared" si="50"/>
        <v>0</v>
      </c>
    </row>
    <row r="82" spans="1:27" s="13" customFormat="1" ht="26.4" x14ac:dyDescent="0.2">
      <c r="A82" s="72"/>
      <c r="B82" s="60"/>
      <c r="C82" s="99" t="s">
        <v>171</v>
      </c>
      <c r="D82" s="47" t="s">
        <v>172</v>
      </c>
      <c r="E82" s="48"/>
      <c r="F82" s="49"/>
      <c r="G82" s="50"/>
      <c r="H82" s="51"/>
      <c r="I82" s="51">
        <v>-8163</v>
      </c>
      <c r="J82" s="51">
        <v>-8163</v>
      </c>
      <c r="K82" s="51">
        <v>-8163</v>
      </c>
      <c r="L82" s="42">
        <f>J82-K82</f>
        <v>0</v>
      </c>
      <c r="M82" s="52">
        <v>0</v>
      </c>
      <c r="N82" s="53">
        <f t="shared" ref="N82" si="51">H82-I82</f>
        <v>8163</v>
      </c>
      <c r="O82" s="53">
        <f t="shared" ref="O82" si="52">F82-J82</f>
        <v>8163</v>
      </c>
      <c r="P82" s="53">
        <f t="shared" ref="P82" si="53">I82-J82</f>
        <v>0</v>
      </c>
      <c r="Q82" s="53">
        <f t="shared" ref="Q82" si="54">I82-K82</f>
        <v>0</v>
      </c>
    </row>
    <row r="83" spans="1:27" s="13" customFormat="1" ht="14.4" x14ac:dyDescent="0.3">
      <c r="A83" s="100"/>
      <c r="B83" s="101"/>
      <c r="C83" s="101"/>
      <c r="D83" s="102"/>
      <c r="E83" s="102"/>
      <c r="F83" s="102"/>
      <c r="G83" s="103"/>
      <c r="H83" s="103"/>
      <c r="I83" s="103"/>
      <c r="J83" s="103"/>
      <c r="K83" s="103"/>
      <c r="L83" s="103"/>
      <c r="M83" s="103"/>
      <c r="N83" s="15"/>
      <c r="O83" s="15"/>
      <c r="P83" s="15"/>
      <c r="Q83" s="15"/>
    </row>
    <row r="84" spans="1:27" s="13" customFormat="1" ht="14.4" x14ac:dyDescent="0.3">
      <c r="A84" s="104"/>
      <c r="B84" s="104"/>
      <c r="C84" s="125" t="s">
        <v>173</v>
      </c>
      <c r="D84" s="125"/>
      <c r="E84" s="125"/>
      <c r="F84" s="125"/>
      <c r="G84" s="125"/>
      <c r="H84" s="125"/>
      <c r="I84" s="125"/>
      <c r="J84" s="125"/>
      <c r="K84" s="125"/>
      <c r="L84" s="125"/>
      <c r="M84" s="125"/>
      <c r="N84" s="15"/>
      <c r="O84" s="15"/>
      <c r="P84" s="15"/>
      <c r="Q84" s="15"/>
    </row>
    <row r="85" spans="1:27" s="13" customFormat="1" ht="14.4" x14ac:dyDescent="0.3">
      <c r="A85" s="103"/>
      <c r="B85" s="103"/>
      <c r="C85" s="126" t="s">
        <v>174</v>
      </c>
      <c r="D85" s="127"/>
      <c r="E85" s="127"/>
      <c r="F85" s="127"/>
      <c r="G85" s="127"/>
      <c r="H85" s="127"/>
      <c r="I85" s="127"/>
      <c r="J85" s="127"/>
      <c r="K85" s="127"/>
      <c r="L85" s="127"/>
      <c r="M85" s="127"/>
      <c r="N85" s="105"/>
      <c r="O85" s="105"/>
      <c r="P85" s="105"/>
      <c r="Q85" s="105"/>
      <c r="R85" s="106"/>
      <c r="S85" s="106"/>
      <c r="T85" s="106"/>
      <c r="U85" s="106"/>
      <c r="V85" s="106"/>
      <c r="W85" s="106"/>
      <c r="X85" s="106"/>
      <c r="Y85" s="106"/>
      <c r="Z85" s="106"/>
      <c r="AA85" s="106"/>
    </row>
    <row r="86" spans="1:27" s="13" customFormat="1" x14ac:dyDescent="0.25">
      <c r="A86" s="107"/>
      <c r="B86" s="107"/>
      <c r="C86" s="108"/>
      <c r="D86" s="108"/>
      <c r="E86" s="108"/>
      <c r="F86" s="108"/>
      <c r="G86" s="108"/>
      <c r="H86" s="108"/>
      <c r="I86" s="108"/>
      <c r="J86" s="108"/>
      <c r="K86" s="108"/>
      <c r="L86" s="108"/>
      <c r="M86" s="108"/>
      <c r="N86" s="105"/>
      <c r="O86" s="105"/>
      <c r="P86" s="105"/>
      <c r="Q86" s="105"/>
      <c r="R86" s="106"/>
      <c r="S86" s="106"/>
      <c r="T86" s="106"/>
      <c r="U86" s="106"/>
      <c r="V86" s="106"/>
      <c r="W86" s="106"/>
      <c r="X86" s="106"/>
      <c r="Y86" s="106"/>
      <c r="Z86" s="106"/>
      <c r="AA86" s="106"/>
    </row>
    <row r="87" spans="1:27" s="13" customFormat="1" x14ac:dyDescent="0.25">
      <c r="A87" s="109"/>
      <c r="B87" s="107"/>
      <c r="C87" s="110" t="s">
        <v>175</v>
      </c>
      <c r="D87" s="111"/>
      <c r="E87" s="111"/>
      <c r="F87" s="111"/>
      <c r="G87" s="112" t="s">
        <v>178</v>
      </c>
      <c r="H87" s="113"/>
      <c r="I87" s="113"/>
      <c r="J87" s="113"/>
      <c r="K87" s="107"/>
      <c r="L87" s="107"/>
      <c r="M87" s="107"/>
      <c r="N87" s="15"/>
      <c r="O87" s="15"/>
      <c r="P87" s="15"/>
      <c r="Q87" s="15"/>
    </row>
    <row r="88" spans="1:27" s="13" customFormat="1" x14ac:dyDescent="0.25">
      <c r="A88" s="107"/>
      <c r="B88" s="107"/>
      <c r="C88" s="114"/>
      <c r="D88" s="115"/>
      <c r="E88" s="115"/>
      <c r="F88" s="115"/>
      <c r="G88" s="116"/>
      <c r="H88" s="112"/>
      <c r="I88" s="116"/>
      <c r="J88" s="116"/>
      <c r="K88" s="107"/>
      <c r="L88" s="107"/>
      <c r="M88" s="117"/>
      <c r="N88" s="15"/>
      <c r="O88" s="15"/>
      <c r="P88" s="15"/>
      <c r="Q88" s="15"/>
    </row>
    <row r="89" spans="1:27" x14ac:dyDescent="0.25">
      <c r="A89" s="107"/>
      <c r="B89" s="107"/>
      <c r="H89" s="128"/>
      <c r="I89" s="128"/>
    </row>
    <row r="90" spans="1:27" x14ac:dyDescent="0.25">
      <c r="A90" s="107"/>
      <c r="B90" s="107"/>
    </row>
    <row r="91" spans="1:27" x14ac:dyDescent="0.25">
      <c r="A91" s="107"/>
      <c r="B91" s="107"/>
    </row>
    <row r="92" spans="1:27" x14ac:dyDescent="0.25">
      <c r="A92" s="107"/>
      <c r="B92" s="107"/>
      <c r="C92" s="5" t="s">
        <v>176</v>
      </c>
    </row>
    <row r="93" spans="1:27" x14ac:dyDescent="0.25">
      <c r="A93" s="107"/>
      <c r="B93" s="107"/>
    </row>
    <row r="94" spans="1:27" x14ac:dyDescent="0.25">
      <c r="A94" s="107"/>
      <c r="B94" s="107"/>
    </row>
    <row r="95" spans="1:27" x14ac:dyDescent="0.25">
      <c r="A95" s="107"/>
      <c r="B95" s="107"/>
    </row>
    <row r="96" spans="1:27" x14ac:dyDescent="0.25">
      <c r="B96" s="107"/>
    </row>
    <row r="97" spans="2:2" x14ac:dyDescent="0.25">
      <c r="B97" s="107"/>
    </row>
  </sheetData>
  <mergeCells count="33">
    <mergeCell ref="A11:C11"/>
    <mergeCell ref="C2:K2"/>
    <mergeCell ref="C3:K3"/>
    <mergeCell ref="C5:K5"/>
    <mergeCell ref="A6:C7"/>
    <mergeCell ref="D6:D7"/>
    <mergeCell ref="E6:F6"/>
    <mergeCell ref="G6:H6"/>
    <mergeCell ref="I6:I7"/>
    <mergeCell ref="J6:J7"/>
    <mergeCell ref="K6:K7"/>
    <mergeCell ref="L6:L7"/>
    <mergeCell ref="M6:M7"/>
    <mergeCell ref="A8:C8"/>
    <mergeCell ref="B9:C9"/>
    <mergeCell ref="A10:C10"/>
    <mergeCell ref="B73:C73"/>
    <mergeCell ref="B12:C12"/>
    <mergeCell ref="B21:C21"/>
    <mergeCell ref="B24:C24"/>
    <mergeCell ref="A31:C31"/>
    <mergeCell ref="B50:C50"/>
    <mergeCell ref="B51:C51"/>
    <mergeCell ref="B52:C52"/>
    <mergeCell ref="B61:C61"/>
    <mergeCell ref="A63:C63"/>
    <mergeCell ref="A69:C69"/>
    <mergeCell ref="A72:C72"/>
    <mergeCell ref="B74:C74"/>
    <mergeCell ref="A80:C80"/>
    <mergeCell ref="C84:M84"/>
    <mergeCell ref="C85:M85"/>
    <mergeCell ref="H89:I89"/>
  </mergeCells>
  <pageMargins left="0.7" right="0" top="0.25" bottom="0.25" header="0" footer="0"/>
  <pageSetup paperSize="9" scale="44"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 centralizat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Elena CREANGA</dc:creator>
  <cp:lastModifiedBy>user</cp:lastModifiedBy>
  <dcterms:created xsi:type="dcterms:W3CDTF">2024-03-28T09:41:25Z</dcterms:created>
  <dcterms:modified xsi:type="dcterms:W3CDTF">2024-03-28T10:05:10Z</dcterms:modified>
</cp:coreProperties>
</file>