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3256" windowHeight="12132"/>
  </bookViews>
  <sheets>
    <sheet name="Foaie2" sheetId="2" r:id="rId1"/>
    <sheet name="Foaie3" sheetId="3" r:id="rId2"/>
    <sheet name="PAAP pe alineate bugetare" sheetId="4" r:id="rId3"/>
  </sheets>
  <calcPr calcId="145621"/>
</workbook>
</file>

<file path=xl/calcChain.xml><?xml version="1.0" encoding="utf-8"?>
<calcChain xmlns="http://schemas.openxmlformats.org/spreadsheetml/2006/main">
  <c r="D62" i="4" l="1"/>
  <c r="D34" i="4" l="1"/>
  <c r="D11" i="3" l="1"/>
  <c r="D71" i="2"/>
  <c r="D25" i="2" l="1"/>
  <c r="D19" i="2"/>
  <c r="D109" i="4"/>
  <c r="D91" i="4"/>
  <c r="D42" i="4"/>
  <c r="D25" i="3" l="1"/>
  <c r="D58" i="2" l="1"/>
  <c r="D57" i="4" l="1"/>
  <c r="D15" i="4" l="1"/>
  <c r="D72" i="2"/>
  <c r="D105" i="4"/>
  <c r="D116" i="4" l="1"/>
  <c r="D70" i="4"/>
  <c r="D16" i="3"/>
  <c r="D77" i="4" l="1"/>
  <c r="D123" i="4" l="1"/>
  <c r="D98" i="4"/>
  <c r="D94" i="4"/>
  <c r="D127" i="4" l="1"/>
  <c r="D23" i="4"/>
  <c r="D19" i="4"/>
  <c r="D85" i="4" l="1"/>
  <c r="D128" i="4" s="1"/>
  <c r="D26" i="3"/>
  <c r="D17" i="3" l="1"/>
  <c r="D27" i="3" s="1"/>
  <c r="D26" i="2" l="1"/>
  <c r="D73" i="2" l="1"/>
</calcChain>
</file>

<file path=xl/sharedStrings.xml><?xml version="1.0" encoding="utf-8"?>
<sst xmlns="http://schemas.openxmlformats.org/spreadsheetml/2006/main" count="645" uniqueCount="217">
  <si>
    <t>Nr. crt.</t>
  </si>
  <si>
    <t>Cod CPV</t>
  </si>
  <si>
    <t>Modalitatea de derulare a procedurii de atribuire</t>
  </si>
  <si>
    <t>Procedura aplicată</t>
  </si>
  <si>
    <t>II. CONTRACTE PRESTĂRI SERVICII</t>
  </si>
  <si>
    <t>Persoana responsabila cu efectuarea achizitiei</t>
  </si>
  <si>
    <t>LEI, fără TVA</t>
  </si>
  <si>
    <t>online/offline</t>
  </si>
  <si>
    <t>I FURNIZARE PRODUSE</t>
  </si>
  <si>
    <t>online</t>
  </si>
  <si>
    <t>II PRESTARE SERVICII</t>
  </si>
  <si>
    <t>50112300-6</t>
  </si>
  <si>
    <t>Obiectul achiziției directe</t>
  </si>
  <si>
    <t xml:space="preserve">Valoare estimată </t>
  </si>
  <si>
    <t>Data (luna) estimată pentru inițiere</t>
  </si>
  <si>
    <t>Data (luna) estimată pentru finalizare</t>
  </si>
  <si>
    <t>Rădulescu Bianca</t>
  </si>
  <si>
    <t>Hârtie pentru copiatoare și xerografică</t>
  </si>
  <si>
    <t>30197642-8</t>
  </si>
  <si>
    <t>Consumabile (cartușe,tonere) pentru aparatura de birotică din dotarea OCPI VL (imprimante, copiatoare, faxuri)</t>
  </si>
  <si>
    <t>30192113-6      30125100-2</t>
  </si>
  <si>
    <t>Pneuri pentru anvelope</t>
  </si>
  <si>
    <t>34351100-3</t>
  </si>
  <si>
    <t>22813000-2</t>
  </si>
  <si>
    <t>Servicii de asigurare de raspundere civila auto</t>
  </si>
  <si>
    <t>66516100-1</t>
  </si>
  <si>
    <t>Servicii de medicina muncii</t>
  </si>
  <si>
    <t>85147000-1</t>
  </si>
  <si>
    <t>79713000-5</t>
  </si>
  <si>
    <t>72400000-4</t>
  </si>
  <si>
    <t>Servicii de reparare și mentenanță echipamente IT</t>
  </si>
  <si>
    <t>Servicii de paza</t>
  </si>
  <si>
    <t>90900000-6</t>
  </si>
  <si>
    <t>50300000-8</t>
  </si>
  <si>
    <t>72212443-6</t>
  </si>
  <si>
    <t>66514110-0</t>
  </si>
  <si>
    <t>Stampile cu amprenta</t>
  </si>
  <si>
    <t>30192153-8</t>
  </si>
  <si>
    <t xml:space="preserve">Roviniete </t>
  </si>
  <si>
    <t xml:space="preserve">22453000-0 </t>
  </si>
  <si>
    <t>Chitanțiere, formulare și registre contabile</t>
  </si>
  <si>
    <t>Diverse accesorii de birou (rechizite și papetărie)</t>
  </si>
  <si>
    <t>72261000-2</t>
  </si>
  <si>
    <t>Servicii de spalare a automobilelor</t>
  </si>
  <si>
    <t>Servicii de asigurare CASCO a autovehiculelor</t>
  </si>
  <si>
    <t xml:space="preserve">Servicii curățenie </t>
  </si>
  <si>
    <t>Servicii de internet</t>
  </si>
  <si>
    <t>Servicii de televiziune prin cablu</t>
  </si>
  <si>
    <t>92232000-6</t>
  </si>
  <si>
    <t>Servicii de intretinere domeniu WEB</t>
  </si>
  <si>
    <t>50312600-1</t>
  </si>
  <si>
    <t xml:space="preserve">NOTĂ   </t>
  </si>
  <si>
    <t xml:space="preserve"> Achiziții directe cu încheiere de contract</t>
  </si>
  <si>
    <t xml:space="preserve">TOTAL FURNIZARE  PRODUSE I: FURNIZARE </t>
  </si>
  <si>
    <t>TOTAL   FURNIZARE SERVICII II</t>
  </si>
  <si>
    <t>50112200-5</t>
  </si>
  <si>
    <t>64112000-4</t>
  </si>
  <si>
    <t>Servicii poștale de distribuire a corespondenței</t>
  </si>
  <si>
    <t>90511000-2</t>
  </si>
  <si>
    <t>Servicii de colectare a deseurilor</t>
  </si>
  <si>
    <t xml:space="preserve">Achizitii directe </t>
  </si>
  <si>
    <t>Servicii de întreținere a sistemului de securitate-efractie</t>
  </si>
  <si>
    <t>50610000-4</t>
  </si>
  <si>
    <t>64210000-1</t>
  </si>
  <si>
    <t>Servicii de publicitate</t>
  </si>
  <si>
    <t>79341000-6</t>
  </si>
  <si>
    <t>Electricitate</t>
  </si>
  <si>
    <t>09310000-5</t>
  </si>
  <si>
    <t>Servicii de inspecție tehnică a automobilelor</t>
  </si>
  <si>
    <t>71631200-2</t>
  </si>
  <si>
    <t>Servicii  pentru revizia periodica VL 10 CPI</t>
  </si>
  <si>
    <t>Servicii de inspecție tehnică auto</t>
  </si>
  <si>
    <t xml:space="preserve"> Obiectul contractului de achiziție publică/acordului cadru</t>
  </si>
  <si>
    <t>Valoare estimată  contract/acord cadru  (fără TVA)</t>
  </si>
  <si>
    <t>I. CONTRACTE FURNIZARE PRODUSE</t>
  </si>
  <si>
    <t>Carburanți auto</t>
  </si>
  <si>
    <t>TOTAL CONTRACTE  I. a.  FURNIZARE PRODUSE  (buget de stat)</t>
  </si>
  <si>
    <t>I.b. Finanțate din venituri proprii (PNCCF)</t>
  </si>
  <si>
    <t>09134200-9</t>
  </si>
  <si>
    <t>TOTAL CONTRACTE  I. b.  FURNIZARE PRODUSE  (venituri proprii)</t>
  </si>
  <si>
    <t>TOTAL CONTRACTE I</t>
  </si>
  <si>
    <t>64212000-5 64211000-8</t>
  </si>
  <si>
    <t>TOTAL CONTRACTE II</t>
  </si>
  <si>
    <t>TOTAL CONTRACTE I+II</t>
  </si>
  <si>
    <t>24951311-8</t>
  </si>
  <si>
    <t>Servicii de inchiriere imobile</t>
  </si>
  <si>
    <t>70310000-7</t>
  </si>
  <si>
    <t>ACHIZITII DIRECTE</t>
  </si>
  <si>
    <t xml:space="preserve">30192000-1         30199000-0      </t>
  </si>
  <si>
    <t>Consumabile auto</t>
  </si>
  <si>
    <t>09323000-9</t>
  </si>
  <si>
    <t>Încalzire urbana</t>
  </si>
  <si>
    <t>Apă</t>
  </si>
  <si>
    <t>41110000-3</t>
  </si>
  <si>
    <t>I.a.Finanţate din venituri proprii-activitate curenta</t>
  </si>
  <si>
    <t>TOTAL FURNIZARE PRODUSE ACTIVITATE CURENTA</t>
  </si>
  <si>
    <t>TOTAL FURNIZARE PRODUSE VENITURI PROPRII PNCCF</t>
  </si>
  <si>
    <t>I.b.Finanţate din venituri proprii-PNCCF</t>
  </si>
  <si>
    <t>TOTAL ACHIZIȚII  SERVICII II a(activitate curentă):</t>
  </si>
  <si>
    <t>II. b. Finanţate din venituri proprii-PNCCF</t>
  </si>
  <si>
    <t>TOTAL ACHIZIȚII  SERVICII IIb (venituri proprii PNCCF):</t>
  </si>
  <si>
    <t>I.a. Finanțate din VENITURI PROPRII-ACTIVITATE CURENTĂ</t>
  </si>
  <si>
    <t>II.a. Finanțate din VENITURI PROPRII-ACTIVITATE CURENTĂ</t>
  </si>
  <si>
    <t>TOTAL CONTRACTE  II. a.  FURNIZARE SERVICII VENITURI PROPRII ACTIVITATE CURENTA</t>
  </si>
  <si>
    <t>II.aFinanţate din venituri proprii-activitate curenta</t>
  </si>
  <si>
    <t>Mentenanta aparate aer conditionat</t>
  </si>
  <si>
    <t>50730000-1</t>
  </si>
  <si>
    <t>Servicii transmisie de date mobile</t>
  </si>
  <si>
    <t>66110000-4</t>
  </si>
  <si>
    <t>79417000-0</t>
  </si>
  <si>
    <t>50800000-3</t>
  </si>
  <si>
    <t>licitație deschisa-Contracte subsecvente în baza Acord cadru centralizat nr.2722/CN/28.10.2019  incheiat de ONAC</t>
  </si>
  <si>
    <t>Servicii telefonie de transmisie de date mobile</t>
  </si>
  <si>
    <t>90921000-9</t>
  </si>
  <si>
    <t>Servicii  intetinere si reparatii autovehicule</t>
  </si>
  <si>
    <t xml:space="preserve">          </t>
  </si>
  <si>
    <t xml:space="preserve">Diverse servicii întreținere </t>
  </si>
  <si>
    <t>Servicii verificare priza de pamant</t>
  </si>
  <si>
    <t>71632000-7</t>
  </si>
  <si>
    <t>33760000-5</t>
  </si>
  <si>
    <t>Servicii inchiriere aparate purificare/filtrare apa</t>
  </si>
  <si>
    <t>51514110-2</t>
  </si>
  <si>
    <t>Prosoape dispenser</t>
  </si>
  <si>
    <t>Servicii  in domeniul SSM si SU</t>
  </si>
  <si>
    <t>Servicii de asistența soft contabilitate</t>
  </si>
  <si>
    <t>Servicii de actualizare/întreținere software contabilitate</t>
  </si>
  <si>
    <t>20.01.01</t>
  </si>
  <si>
    <t>TOTAL 20.01.01</t>
  </si>
  <si>
    <t>20.01.03</t>
  </si>
  <si>
    <t>TOTAL 20.01.03</t>
  </si>
  <si>
    <t>20.01.04</t>
  </si>
  <si>
    <t>TOTAL 20.01.04</t>
  </si>
  <si>
    <t>20.01.05</t>
  </si>
  <si>
    <t>20.01.08</t>
  </si>
  <si>
    <t>TOTAL 20.01.08</t>
  </si>
  <si>
    <t>20.01.09</t>
  </si>
  <si>
    <t>TOTAL 20.01.09</t>
  </si>
  <si>
    <t>20.01.30</t>
  </si>
  <si>
    <t>TOTAL 20.01.30</t>
  </si>
  <si>
    <t>20.05.30</t>
  </si>
  <si>
    <t>TOTAL 20.05.30</t>
  </si>
  <si>
    <t>20.14</t>
  </si>
  <si>
    <t>Servicii  in domeniul  SU</t>
  </si>
  <si>
    <t>TOTAL 20.14</t>
  </si>
  <si>
    <t>20.30.01</t>
  </si>
  <si>
    <t>TOTAL 20.30.01</t>
  </si>
  <si>
    <t>20.30.03</t>
  </si>
  <si>
    <t>TOTAL 20.30.03</t>
  </si>
  <si>
    <t>20.30.04</t>
  </si>
  <si>
    <t>TOTAL 20.30.04</t>
  </si>
  <si>
    <t>20.30.30</t>
  </si>
  <si>
    <t>TOTAL 20.30.30</t>
  </si>
  <si>
    <t>TOTAL VENITURI PROPRII ACTIVITATE CURENTA</t>
  </si>
  <si>
    <t>I.Finanţate din venituri proprii-activitate curenta</t>
  </si>
  <si>
    <t>II.Finanţate din venituri proprii-PNCCF</t>
  </si>
  <si>
    <t>TOTAL 20.01.05</t>
  </si>
  <si>
    <t>TOTAL VENITURI PROPRII PNCCF</t>
  </si>
  <si>
    <t>Servicii  in domeniul  SSM</t>
  </si>
  <si>
    <t>Servicii  in domeniul SU</t>
  </si>
  <si>
    <t xml:space="preserve">TOTAL </t>
  </si>
  <si>
    <t>Servicii  reparatie /revizie VL 10 CPI</t>
  </si>
  <si>
    <t>Servicii  intretinere si reparatii autovehicule</t>
  </si>
  <si>
    <t>pe alineate bugetare</t>
  </si>
  <si>
    <t>TOTAL ACHIZIȚII  I + II</t>
  </si>
  <si>
    <t>79713000-5 79710000-4</t>
  </si>
  <si>
    <t xml:space="preserve">30000000-9 </t>
  </si>
  <si>
    <t>Imprimante laser</t>
  </si>
  <si>
    <t>Unitati de memorie</t>
  </si>
  <si>
    <t>30233100-2</t>
  </si>
  <si>
    <t>Produse de papetărie și birotică</t>
  </si>
  <si>
    <t xml:space="preserve">Servicii de telefonie fixă </t>
  </si>
  <si>
    <t>Servicii  transmisie de date mobile</t>
  </si>
  <si>
    <t>Servicii dezinfectie  dezinsecție  deratizare</t>
  </si>
  <si>
    <t xml:space="preserve">Diverse servicii mentenanță și întreținere </t>
  </si>
  <si>
    <t>contract inchiriere</t>
  </si>
  <si>
    <t>licenta Primarie</t>
  </si>
  <si>
    <t>ONAC</t>
  </si>
  <si>
    <t>ANCPI</t>
  </si>
  <si>
    <t>Servicii DDD</t>
  </si>
  <si>
    <t>HDD extern</t>
  </si>
  <si>
    <t>Instituția care a organizat procedura de atribuire</t>
  </si>
  <si>
    <t>Acord cadru (nr si data)</t>
  </si>
  <si>
    <t>Acord cadru centralizat nr.1562/CN/08.02.2021</t>
  </si>
  <si>
    <t xml:space="preserve">licitație deschisa-Contracte subsecvente în baza Acord cadru centralizat </t>
  </si>
  <si>
    <t xml:space="preserve">Acord cadru centralizat nr.1229/CN/01.02.2022 </t>
  </si>
  <si>
    <t xml:space="preserve">licitație deschisa-Contracte subsecvente în baza Acord cadru centralizat  </t>
  </si>
  <si>
    <t>Acord cadru centralizat nr.3226/21.12.2022</t>
  </si>
  <si>
    <t>Acord cadru centralizat  incheiat de ANCPI nr.32540/19.07.2021</t>
  </si>
  <si>
    <t>Servicii bancare-de acceptare la plata a cardurilor</t>
  </si>
  <si>
    <t>Servicii bancare de procesare a plăților electronice online cu card bancar</t>
  </si>
  <si>
    <t>Acord cadru centralizat  incheiat de ANCPI nr.54985/13.10.2022</t>
  </si>
  <si>
    <t>Servicii de curierat</t>
  </si>
  <si>
    <t>64120000-3</t>
  </si>
  <si>
    <t>Prosop dispenser</t>
  </si>
  <si>
    <t>CONTRACTE SUBSECVENTE</t>
  </si>
  <si>
    <t>Rădulescu Biana</t>
  </si>
  <si>
    <t xml:space="preserve"> </t>
  </si>
  <si>
    <t>79950000-8</t>
  </si>
  <si>
    <t>Servicii organizare expoziții, târguri, congrese</t>
  </si>
  <si>
    <t xml:space="preserve">procedura interna--Contracte subsecvente în baza Acord cadru centralizat  </t>
  </si>
  <si>
    <t>Acord cadru   incheiat de OCPI Vâlcea nr.761/28.09.2018</t>
  </si>
  <si>
    <t>OCPI VALCEA</t>
  </si>
  <si>
    <t>Servicii de pregatire profesionala</t>
  </si>
  <si>
    <t>80530000-8</t>
  </si>
  <si>
    <t>ANEXA 1  LA PROGRAMUL ANUAL AL ACHIZIŢIILOR PUBLICE  2024</t>
  </si>
  <si>
    <t xml:space="preserve">                          ANEXA nr. 2 la  PROGRAMUL ANUAL AL ACHIZIŢIILOR PUBLICE - 2024</t>
  </si>
  <si>
    <t>ANEXA  LA PROGRAMUL ANUAL AL ACHIZIŢIILOR PUBLICE  2024</t>
  </si>
  <si>
    <t>20.13</t>
  </si>
  <si>
    <t>TOTAL 20.13</t>
  </si>
  <si>
    <t>Valoare contracte subsecvente   2024(LEI/fără TVA)</t>
  </si>
  <si>
    <t>Consumabile (cartușe,tonere,accesorii, etc) pentru aparatura de birotică din dotarea OCPI VL (imprimante, copiatoare, faxuri)</t>
  </si>
  <si>
    <t>Periferice informatice Imprimante laser, surse</t>
  </si>
  <si>
    <t>Unitati PC</t>
  </si>
  <si>
    <t>30213300-8</t>
  </si>
  <si>
    <t>30232110-8 31682530-4 31224400-6 32552110-1</t>
  </si>
  <si>
    <t xml:space="preserve">30192113-6      30125100-2 </t>
  </si>
  <si>
    <t>30192113-6   30125100-2 30233000-1 30237000-9 44321000-6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</si>
</sst>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1" fillId="0" borderId="0"/>
    <xf numFmtId="0" fontId="4" fillId="0" borderId="0"/>
  </cellStyleXfs>
  <cellXfs count="31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49" fontId="6" fillId="4" borderId="12" xfId="1" applyNumberFormat="1" applyFont="1" applyFill="1" applyBorder="1" applyAlignment="1">
      <alignment horizontal="center" vertical="center" wrapText="1"/>
    </xf>
    <xf numFmtId="49" fontId="6" fillId="4" borderId="16" xfId="1" applyNumberFormat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19" xfId="1" applyNumberFormat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left" vertical="center"/>
    </xf>
    <xf numFmtId="0" fontId="8" fillId="4" borderId="0" xfId="1" applyFont="1" applyFill="1" applyBorder="1" applyAlignment="1">
      <alignment horizontal="left" vertical="center"/>
    </xf>
    <xf numFmtId="0" fontId="8" fillId="4" borderId="23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Border="1"/>
    <xf numFmtId="4" fontId="1" fillId="0" borderId="0" xfId="0" applyNumberFormat="1" applyFont="1"/>
    <xf numFmtId="4" fontId="6" fillId="4" borderId="12" xfId="1" applyNumberFormat="1" applyFont="1" applyFill="1" applyBorder="1" applyAlignment="1">
      <alignment horizontal="center" vertical="center" wrapText="1"/>
    </xf>
    <xf numFmtId="4" fontId="6" fillId="4" borderId="15" xfId="1" applyNumberFormat="1" applyFont="1" applyFill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8" fillId="4" borderId="0" xfId="1" applyNumberFormat="1" applyFont="1" applyFill="1" applyBorder="1" applyAlignment="1">
      <alignment horizontal="left" vertical="center"/>
    </xf>
    <xf numFmtId="4" fontId="4" fillId="3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9" fillId="0" borderId="5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left" vertical="center"/>
    </xf>
    <xf numFmtId="4" fontId="0" fillId="0" borderId="0" xfId="0" applyNumberFormat="1"/>
    <xf numFmtId="0" fontId="4" fillId="3" borderId="5" xfId="0" applyFont="1" applyFill="1" applyBorder="1" applyAlignment="1">
      <alignment horizontal="left" vertical="center" wrapText="1"/>
    </xf>
    <xf numFmtId="49" fontId="4" fillId="0" borderId="16" xfId="1" applyNumberFormat="1" applyFont="1" applyFill="1" applyBorder="1" applyAlignment="1">
      <alignment horizontal="center" vertical="center" wrapText="1"/>
    </xf>
    <xf numFmtId="49" fontId="4" fillId="0" borderId="28" xfId="1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8" fillId="4" borderId="0" xfId="1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9" fillId="0" borderId="0" xfId="1" applyNumberFormat="1" applyFont="1" applyFill="1" applyBorder="1" applyAlignment="1">
      <alignment horizontal="right" vertical="center" wrapText="1"/>
    </xf>
    <xf numFmtId="49" fontId="0" fillId="0" borderId="0" xfId="0" applyNumberFormat="1"/>
    <xf numFmtId="0" fontId="13" fillId="0" borderId="0" xfId="0" applyFont="1"/>
    <xf numFmtId="0" fontId="4" fillId="5" borderId="5" xfId="0" applyNumberFormat="1" applyFont="1" applyFill="1" applyBorder="1" applyAlignment="1">
      <alignment vertical="center" wrapText="1"/>
    </xf>
    <xf numFmtId="0" fontId="4" fillId="5" borderId="5" xfId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6" fillId="0" borderId="5" xfId="1" applyNumberFormat="1" applyFont="1" applyFill="1" applyBorder="1" applyAlignment="1">
      <alignment horizontal="right" vertical="center"/>
    </xf>
    <xf numFmtId="0" fontId="0" fillId="3" borderId="35" xfId="0" applyFill="1" applyBorder="1"/>
    <xf numFmtId="0" fontId="4" fillId="5" borderId="5" xfId="0" applyFont="1" applyFill="1" applyBorder="1" applyAlignment="1">
      <alignment horizontal="center" vertical="center"/>
    </xf>
    <xf numFmtId="0" fontId="0" fillId="3" borderId="0" xfId="0" applyFill="1" applyBorder="1"/>
    <xf numFmtId="0" fontId="4" fillId="3" borderId="0" xfId="0" applyNumberFormat="1" applyFont="1" applyFill="1" applyBorder="1" applyAlignment="1">
      <alignment vertical="center" wrapText="1"/>
    </xf>
    <xf numFmtId="4" fontId="0" fillId="3" borderId="0" xfId="0" applyNumberFormat="1" applyFill="1"/>
    <xf numFmtId="4" fontId="2" fillId="0" borderId="1" xfId="0" applyNumberFormat="1" applyFont="1" applyBorder="1" applyAlignment="1">
      <alignment horizontal="center" vertical="center" wrapText="1"/>
    </xf>
    <xf numFmtId="0" fontId="15" fillId="6" borderId="3" xfId="0" applyFont="1" applyFill="1" applyBorder="1"/>
    <xf numFmtId="0" fontId="15" fillId="6" borderId="21" xfId="0" applyFont="1" applyFill="1" applyBorder="1"/>
    <xf numFmtId="0" fontId="5" fillId="0" borderId="0" xfId="1" applyFont="1" applyFill="1" applyBorder="1" applyAlignment="1">
      <alignment horizontal="center" vertical="center" wrapText="1"/>
    </xf>
    <xf numFmtId="4" fontId="12" fillId="4" borderId="25" xfId="0" applyNumberFormat="1" applyFont="1" applyFill="1" applyBorder="1" applyAlignment="1"/>
    <xf numFmtId="4" fontId="12" fillId="6" borderId="36" xfId="0" applyNumberFormat="1" applyFont="1" applyFill="1" applyBorder="1"/>
    <xf numFmtId="4" fontId="12" fillId="4" borderId="25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wrapText="1"/>
    </xf>
    <xf numFmtId="0" fontId="4" fillId="5" borderId="5" xfId="0" applyFont="1" applyFill="1" applyBorder="1" applyAlignment="1">
      <alignment horizontal="center"/>
    </xf>
    <xf numFmtId="0" fontId="4" fillId="3" borderId="5" xfId="1" applyFont="1" applyFill="1" applyBorder="1" applyAlignment="1">
      <alignment horizontal="left" vertical="center"/>
    </xf>
    <xf numFmtId="4" fontId="4" fillId="3" borderId="5" xfId="1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right" vertical="center"/>
    </xf>
    <xf numFmtId="0" fontId="4" fillId="3" borderId="5" xfId="1" applyFont="1" applyFill="1" applyBorder="1" applyAlignment="1">
      <alignment horizontal="right" vertical="center"/>
    </xf>
    <xf numFmtId="49" fontId="4" fillId="5" borderId="34" xfId="0" applyNumberFormat="1" applyFont="1" applyFill="1" applyBorder="1" applyAlignment="1">
      <alignment horizontal="center" vertical="center" wrapText="1"/>
    </xf>
    <xf numFmtId="0" fontId="4" fillId="5" borderId="33" xfId="0" applyNumberFormat="1" applyFont="1" applyFill="1" applyBorder="1" applyAlignment="1">
      <alignment vertical="center" wrapText="1"/>
    </xf>
    <xf numFmtId="0" fontId="4" fillId="5" borderId="33" xfId="1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 wrapText="1"/>
    </xf>
    <xf numFmtId="0" fontId="4" fillId="5" borderId="29" xfId="1" applyFont="1" applyFill="1" applyBorder="1" applyAlignment="1">
      <alignment horizontal="center" vertical="center" wrapText="1"/>
    </xf>
    <xf numFmtId="0" fontId="4" fillId="5" borderId="29" xfId="0" applyNumberFormat="1" applyFont="1" applyFill="1" applyBorder="1" applyAlignment="1">
      <alignment vertical="center" wrapText="1"/>
    </xf>
    <xf numFmtId="0" fontId="4" fillId="5" borderId="25" xfId="1" applyFont="1" applyFill="1" applyBorder="1" applyAlignment="1">
      <alignment horizontal="center" vertical="center" wrapText="1"/>
    </xf>
    <xf numFmtId="49" fontId="4" fillId="5" borderId="30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wrapText="1"/>
    </xf>
    <xf numFmtId="164" fontId="10" fillId="0" borderId="19" xfId="1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6" fillId="3" borderId="29" xfId="0" applyFont="1" applyFill="1" applyBorder="1" applyAlignment="1">
      <alignment horizontal="left" vertical="center"/>
    </xf>
    <xf numFmtId="0" fontId="16" fillId="3" borderId="30" xfId="0" applyFont="1" applyFill="1" applyBorder="1" applyAlignment="1">
      <alignment horizontal="left" vertical="center"/>
    </xf>
    <xf numFmtId="4" fontId="4" fillId="2" borderId="5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7" fillId="3" borderId="0" xfId="0" applyFont="1" applyFill="1"/>
    <xf numFmtId="0" fontId="1" fillId="5" borderId="5" xfId="0" applyNumberFormat="1" applyFont="1" applyFill="1" applyBorder="1" applyAlignment="1">
      <alignment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25" xfId="0" applyFont="1" applyFill="1" applyBorder="1" applyAlignment="1">
      <alignment horizontal="left" vertical="center" wrapText="1"/>
    </xf>
    <xf numFmtId="49" fontId="1" fillId="5" borderId="5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6" fillId="4" borderId="12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4" borderId="5" xfId="1" applyFont="1" applyFill="1" applyBorder="1" applyAlignment="1">
      <alignment horizontal="left" vertical="center"/>
    </xf>
    <xf numFmtId="49" fontId="16" fillId="4" borderId="5" xfId="1" applyNumberFormat="1" applyFont="1" applyFill="1" applyBorder="1" applyAlignment="1">
      <alignment horizontal="left" vertical="center"/>
    </xf>
    <xf numFmtId="0" fontId="8" fillId="4" borderId="25" xfId="1" applyFont="1" applyFill="1" applyBorder="1" applyAlignment="1">
      <alignment horizontal="left" vertical="center"/>
    </xf>
    <xf numFmtId="4" fontId="8" fillId="4" borderId="25" xfId="1" applyNumberFormat="1" applyFont="1" applyFill="1" applyBorder="1" applyAlignment="1">
      <alignment horizontal="left" vertical="center"/>
    </xf>
    <xf numFmtId="49" fontId="8" fillId="4" borderId="25" xfId="1" applyNumberFormat="1" applyFont="1" applyFill="1" applyBorder="1" applyAlignment="1">
      <alignment horizontal="left" vertical="center"/>
    </xf>
    <xf numFmtId="0" fontId="4" fillId="3" borderId="33" xfId="1" applyFont="1" applyFill="1" applyBorder="1" applyAlignment="1">
      <alignment horizontal="center" vertical="center" wrapText="1"/>
    </xf>
    <xf numFmtId="49" fontId="4" fillId="3" borderId="33" xfId="0" applyNumberFormat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left" vertical="center"/>
    </xf>
    <xf numFmtId="4" fontId="8" fillId="4" borderId="9" xfId="1" applyNumberFormat="1" applyFont="1" applyFill="1" applyBorder="1" applyAlignment="1">
      <alignment horizontal="left" vertical="center"/>
    </xf>
    <xf numFmtId="49" fontId="8" fillId="4" borderId="9" xfId="1" applyNumberFormat="1" applyFont="1" applyFill="1" applyBorder="1" applyAlignment="1">
      <alignment horizontal="left" vertical="center"/>
    </xf>
    <xf numFmtId="0" fontId="8" fillId="4" borderId="10" xfId="1" applyFont="1" applyFill="1" applyBorder="1" applyAlignment="1">
      <alignment horizontal="left" vertical="center"/>
    </xf>
    <xf numFmtId="49" fontId="6" fillId="3" borderId="5" xfId="1" applyNumberFormat="1" applyFont="1" applyFill="1" applyBorder="1" applyAlignment="1">
      <alignment horizontal="left" vertical="center"/>
    </xf>
    <xf numFmtId="49" fontId="4" fillId="3" borderId="5" xfId="1" applyNumberFormat="1" applyFont="1" applyFill="1" applyBorder="1" applyAlignment="1">
      <alignment horizontal="left" vertical="center"/>
    </xf>
    <xf numFmtId="49" fontId="4" fillId="3" borderId="5" xfId="1" applyNumberFormat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16" fillId="4" borderId="5" xfId="1" applyFont="1" applyFill="1" applyBorder="1" applyAlignment="1">
      <alignment horizontal="left" vertical="center"/>
    </xf>
    <xf numFmtId="0" fontId="16" fillId="4" borderId="8" xfId="1" applyFont="1" applyFill="1" applyBorder="1" applyAlignment="1">
      <alignment horizontal="left" vertical="center"/>
    </xf>
    <xf numFmtId="4" fontId="16" fillId="4" borderId="9" xfId="1" applyNumberFormat="1" applyFont="1" applyFill="1" applyBorder="1" applyAlignment="1">
      <alignment horizontal="left" vertical="center"/>
    </xf>
    <xf numFmtId="49" fontId="16" fillId="4" borderId="9" xfId="1" applyNumberFormat="1" applyFont="1" applyFill="1" applyBorder="1" applyAlignment="1">
      <alignment horizontal="left" vertical="center"/>
    </xf>
    <xf numFmtId="0" fontId="16" fillId="4" borderId="10" xfId="1" applyFont="1" applyFill="1" applyBorder="1" applyAlignment="1">
      <alignment horizontal="left" vertical="center"/>
    </xf>
    <xf numFmtId="0" fontId="6" fillId="3" borderId="5" xfId="1" applyFont="1" applyFill="1" applyBorder="1" applyAlignment="1">
      <alignment horizontal="left" vertical="center"/>
    </xf>
    <xf numFmtId="4" fontId="6" fillId="3" borderId="5" xfId="1" applyNumberFormat="1" applyFont="1" applyFill="1" applyBorder="1" applyAlignment="1">
      <alignment horizontal="right" vertical="center"/>
    </xf>
    <xf numFmtId="49" fontId="4" fillId="3" borderId="5" xfId="1" applyNumberFormat="1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left" vertical="center" wrapText="1"/>
    </xf>
    <xf numFmtId="49" fontId="0" fillId="0" borderId="5" xfId="0" applyNumberFormat="1" applyBorder="1"/>
    <xf numFmtId="0" fontId="6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4" borderId="25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16" fillId="4" borderId="9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left" vertical="center" wrapText="1"/>
    </xf>
    <xf numFmtId="0" fontId="8" fillId="3" borderId="5" xfId="1" applyFont="1" applyFill="1" applyBorder="1" applyAlignment="1">
      <alignment horizontal="left" vertical="center"/>
    </xf>
    <xf numFmtId="4" fontId="4" fillId="2" borderId="5" xfId="0" applyNumberFormat="1" applyFont="1" applyFill="1" applyBorder="1" applyAlignment="1">
      <alignment horizontal="right" vertical="center"/>
    </xf>
    <xf numFmtId="4" fontId="6" fillId="3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left" vertical="center"/>
    </xf>
    <xf numFmtId="0" fontId="8" fillId="4" borderId="40" xfId="1" applyFont="1" applyFill="1" applyBorder="1" applyAlignment="1">
      <alignment horizontal="left" vertical="center"/>
    </xf>
    <xf numFmtId="0" fontId="8" fillId="4" borderId="31" xfId="1" applyFont="1" applyFill="1" applyBorder="1" applyAlignment="1">
      <alignment horizontal="left" vertical="center"/>
    </xf>
    <xf numFmtId="0" fontId="8" fillId="4" borderId="41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49" fontId="4" fillId="3" borderId="0" xfId="0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164" fontId="8" fillId="4" borderId="3" xfId="1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vertical="center"/>
    </xf>
    <xf numFmtId="0" fontId="8" fillId="4" borderId="38" xfId="1" applyFont="1" applyFill="1" applyBorder="1" applyAlignment="1">
      <alignment horizontal="left" vertical="center"/>
    </xf>
    <xf numFmtId="0" fontId="8" fillId="4" borderId="39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left" vertical="center"/>
    </xf>
    <xf numFmtId="49" fontId="4" fillId="4" borderId="44" xfId="0" applyNumberFormat="1" applyFont="1" applyFill="1" applyBorder="1" applyAlignment="1">
      <alignment horizontal="center" vertical="center" wrapText="1"/>
    </xf>
    <xf numFmtId="4" fontId="16" fillId="4" borderId="0" xfId="1" applyNumberFormat="1" applyFont="1" applyFill="1" applyBorder="1" applyAlignment="1">
      <alignment horizontal="left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0" fontId="16" fillId="4" borderId="31" xfId="1" applyFont="1" applyFill="1" applyBorder="1" applyAlignment="1">
      <alignment horizontal="left" vertical="center"/>
    </xf>
    <xf numFmtId="4" fontId="16" fillId="4" borderId="3" xfId="0" applyNumberFormat="1" applyFont="1" applyFill="1" applyBorder="1" applyAlignment="1">
      <alignment horizontal="left" vertical="center"/>
    </xf>
    <xf numFmtId="4" fontId="4" fillId="5" borderId="5" xfId="1" applyNumberFormat="1" applyFont="1" applyFill="1" applyBorder="1" applyAlignment="1">
      <alignment horizontal="right" vertical="center"/>
    </xf>
    <xf numFmtId="4" fontId="16" fillId="3" borderId="29" xfId="0" applyNumberFormat="1" applyFont="1" applyFill="1" applyBorder="1" applyAlignment="1">
      <alignment horizontal="left" vertical="center"/>
    </xf>
    <xf numFmtId="4" fontId="4" fillId="5" borderId="5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9" fillId="3" borderId="33" xfId="0" applyNumberFormat="1" applyFont="1" applyFill="1" applyBorder="1" applyAlignment="1">
      <alignment horizontal="right" vertical="center"/>
    </xf>
    <xf numFmtId="49" fontId="8" fillId="4" borderId="0" xfId="1" applyNumberFormat="1" applyFont="1" applyFill="1" applyBorder="1" applyAlignment="1">
      <alignment horizontal="center" vertical="center"/>
    </xf>
    <xf numFmtId="49" fontId="8" fillId="4" borderId="26" xfId="0" applyNumberFormat="1" applyFont="1" applyFill="1" applyBorder="1" applyAlignment="1">
      <alignment horizontal="center" vertical="center" wrapText="1"/>
    </xf>
    <xf numFmtId="49" fontId="8" fillId="4" borderId="26" xfId="0" applyNumberFormat="1" applyFont="1" applyFill="1" applyBorder="1" applyAlignment="1">
      <alignment horizontal="center" vertical="center"/>
    </xf>
    <xf numFmtId="49" fontId="16" fillId="3" borderId="29" xfId="0" applyNumberFormat="1" applyFont="1" applyFill="1" applyBorder="1" applyAlignment="1">
      <alignment horizontal="center" vertical="center" wrapText="1"/>
    </xf>
    <xf numFmtId="49" fontId="16" fillId="3" borderId="29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vertical="center"/>
    </xf>
    <xf numFmtId="0" fontId="4" fillId="3" borderId="32" xfId="0" applyFont="1" applyFill="1" applyBorder="1" applyAlignment="1">
      <alignment horizontal="right" vertical="center" wrapText="1"/>
    </xf>
    <xf numFmtId="0" fontId="4" fillId="5" borderId="32" xfId="0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49" fontId="8" fillId="4" borderId="31" xfId="1" applyNumberFormat="1" applyFont="1" applyFill="1" applyBorder="1" applyAlignment="1">
      <alignment horizontal="center" vertical="center"/>
    </xf>
    <xf numFmtId="49" fontId="10" fillId="0" borderId="43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49" fontId="8" fillId="4" borderId="27" xfId="1" applyNumberFormat="1" applyFont="1" applyFill="1" applyBorder="1" applyAlignment="1">
      <alignment horizontal="center" vertical="center" wrapText="1"/>
    </xf>
    <xf numFmtId="49" fontId="8" fillId="4" borderId="3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/>
    </xf>
    <xf numFmtId="4" fontId="4" fillId="2" borderId="33" xfId="0" applyNumberFormat="1" applyFont="1" applyFill="1" applyBorder="1" applyAlignment="1">
      <alignment horizontal="right" vertical="center"/>
    </xf>
    <xf numFmtId="0" fontId="4" fillId="5" borderId="5" xfId="1" applyFont="1" applyFill="1" applyBorder="1" applyAlignment="1">
      <alignment horizontal="right" vertical="center"/>
    </xf>
    <xf numFmtId="0" fontId="4" fillId="5" borderId="33" xfId="1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center" vertical="center"/>
    </xf>
    <xf numFmtId="4" fontId="9" fillId="0" borderId="16" xfId="1" applyNumberFormat="1" applyFont="1" applyFill="1" applyBorder="1" applyAlignment="1">
      <alignment horizontal="right" vertical="center" wrapText="1"/>
    </xf>
    <xf numFmtId="4" fontId="9" fillId="0" borderId="42" xfId="1" applyNumberFormat="1" applyFont="1" applyFill="1" applyBorder="1" applyAlignment="1">
      <alignment horizontal="right" vertical="center" wrapText="1"/>
    </xf>
    <xf numFmtId="4" fontId="16" fillId="4" borderId="26" xfId="1" applyNumberFormat="1" applyFont="1" applyFill="1" applyBorder="1" applyAlignment="1">
      <alignment horizontal="right" vertical="center" wrapText="1"/>
    </xf>
    <xf numFmtId="0" fontId="18" fillId="0" borderId="5" xfId="0" applyFont="1" applyBorder="1"/>
    <xf numFmtId="0" fontId="6" fillId="0" borderId="0" xfId="0" applyFont="1" applyFill="1" applyBorder="1" applyAlignment="1">
      <alignment horizontal="left" vertical="center"/>
    </xf>
    <xf numFmtId="0" fontId="17" fillId="0" borderId="0" xfId="0" applyFont="1"/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1" applyFont="1" applyFill="1" applyBorder="1" applyAlignment="1">
      <alignment vertical="center"/>
    </xf>
    <xf numFmtId="4" fontId="4" fillId="5" borderId="33" xfId="1" applyNumberFormat="1" applyFont="1" applyFill="1" applyBorder="1" applyAlignment="1">
      <alignment horizontal="right" vertical="center"/>
    </xf>
    <xf numFmtId="4" fontId="4" fillId="5" borderId="29" xfId="1" applyNumberFormat="1" applyFont="1" applyFill="1" applyBorder="1" applyAlignment="1">
      <alignment horizontal="right" vertical="center"/>
    </xf>
    <xf numFmtId="4" fontId="4" fillId="5" borderId="25" xfId="0" applyNumberFormat="1" applyFont="1" applyFill="1" applyBorder="1" applyAlignment="1">
      <alignment horizontal="right" vertical="center"/>
    </xf>
    <xf numFmtId="4" fontId="4" fillId="3" borderId="33" xfId="1" applyNumberFormat="1" applyFont="1" applyFill="1" applyBorder="1" applyAlignment="1">
      <alignment horizontal="righ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4" fillId="5" borderId="33" xfId="0" applyNumberFormat="1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7" fontId="4" fillId="3" borderId="5" xfId="0" applyNumberFormat="1" applyFont="1" applyFill="1" applyBorder="1" applyAlignment="1">
      <alignment horizontal="center" vertical="center" wrapText="1"/>
    </xf>
    <xf numFmtId="17" fontId="4" fillId="5" borderId="5" xfId="0" applyNumberFormat="1" applyFont="1" applyFill="1" applyBorder="1" applyAlignment="1">
      <alignment horizontal="center" vertical="center" wrapText="1"/>
    </xf>
    <xf numFmtId="17" fontId="4" fillId="5" borderId="33" xfId="0" applyNumberFormat="1" applyFont="1" applyFill="1" applyBorder="1" applyAlignment="1">
      <alignment horizontal="center" vertical="center" wrapText="1"/>
    </xf>
    <xf numFmtId="17" fontId="4" fillId="5" borderId="29" xfId="0" applyNumberFormat="1" applyFont="1" applyFill="1" applyBorder="1" applyAlignment="1">
      <alignment horizontal="center" vertical="center" wrapText="1"/>
    </xf>
    <xf numFmtId="17" fontId="4" fillId="3" borderId="33" xfId="0" applyNumberFormat="1" applyFont="1" applyFill="1" applyBorder="1" applyAlignment="1">
      <alignment horizontal="center" vertical="center" wrapText="1"/>
    </xf>
    <xf numFmtId="17" fontId="4" fillId="3" borderId="5" xfId="0" applyNumberFormat="1" applyFont="1" applyFill="1" applyBorder="1" applyAlignment="1">
      <alignment horizontal="left" vertical="center" wrapText="1"/>
    </xf>
    <xf numFmtId="17" fontId="4" fillId="0" borderId="5" xfId="0" applyNumberFormat="1" applyFont="1" applyFill="1" applyBorder="1" applyAlignment="1">
      <alignment horizontal="left" vertical="center" wrapText="1"/>
    </xf>
    <xf numFmtId="17" fontId="4" fillId="0" borderId="5" xfId="0" applyNumberFormat="1" applyFont="1" applyFill="1" applyBorder="1" applyAlignment="1">
      <alignment horizontal="center" vertical="center" wrapText="1"/>
    </xf>
    <xf numFmtId="17" fontId="1" fillId="0" borderId="5" xfId="0" applyNumberFormat="1" applyFont="1" applyBorder="1" applyAlignment="1">
      <alignment horizontal="left"/>
    </xf>
    <xf numFmtId="17" fontId="1" fillId="0" borderId="5" xfId="0" applyNumberFormat="1" applyFont="1" applyBorder="1" applyAlignment="1">
      <alignment horizontal="center"/>
    </xf>
    <xf numFmtId="4" fontId="9" fillId="3" borderId="5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/>
    <xf numFmtId="4" fontId="9" fillId="0" borderId="5" xfId="0" applyNumberFormat="1" applyFont="1" applyBorder="1"/>
    <xf numFmtId="4" fontId="6" fillId="3" borderId="33" xfId="0" applyNumberFormat="1" applyFont="1" applyFill="1" applyBorder="1" applyAlignment="1">
      <alignment vertical="center"/>
    </xf>
    <xf numFmtId="4" fontId="6" fillId="3" borderId="33" xfId="0" applyNumberFormat="1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4" fontId="9" fillId="3" borderId="33" xfId="1" applyNumberFormat="1" applyFont="1" applyFill="1" applyBorder="1" applyAlignment="1">
      <alignment horizontal="right" vertical="center" wrapText="1"/>
    </xf>
    <xf numFmtId="49" fontId="6" fillId="3" borderId="34" xfId="1" applyNumberFormat="1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left" vertical="center" wrapText="1"/>
    </xf>
    <xf numFmtId="49" fontId="4" fillId="5" borderId="46" xfId="0" applyNumberFormat="1" applyFont="1" applyFill="1" applyBorder="1" applyAlignment="1">
      <alignment horizontal="center" vertical="center" wrapText="1"/>
    </xf>
    <xf numFmtId="49" fontId="4" fillId="5" borderId="24" xfId="0" applyNumberFormat="1" applyFont="1" applyFill="1" applyBorder="1" applyAlignment="1">
      <alignment horizontal="center" vertical="center" wrapText="1"/>
    </xf>
    <xf numFmtId="49" fontId="4" fillId="5" borderId="47" xfId="0" applyNumberFormat="1" applyFont="1" applyFill="1" applyBorder="1" applyAlignment="1">
      <alignment horizontal="center" vertical="center" wrapText="1"/>
    </xf>
    <xf numFmtId="49" fontId="4" fillId="5" borderId="48" xfId="1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right" vertical="center" wrapText="1"/>
    </xf>
    <xf numFmtId="49" fontId="4" fillId="3" borderId="15" xfId="1" applyNumberFormat="1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/>
    </xf>
    <xf numFmtId="4" fontId="4" fillId="3" borderId="15" xfId="1" applyNumberFormat="1" applyFont="1" applyFill="1" applyBorder="1" applyAlignment="1">
      <alignment horizontal="right" vertical="center"/>
    </xf>
    <xf numFmtId="17" fontId="4" fillId="3" borderId="1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49" fontId="4" fillId="3" borderId="17" xfId="1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4" borderId="41" xfId="1" applyNumberFormat="1" applyFont="1" applyFill="1" applyBorder="1" applyAlignment="1">
      <alignment horizontal="left" vertical="center" wrapText="1"/>
    </xf>
    <xf numFmtId="0" fontId="8" fillId="4" borderId="26" xfId="1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9" fillId="0" borderId="16" xfId="1" applyNumberFormat="1" applyFont="1" applyFill="1" applyBorder="1" applyAlignment="1">
      <alignment horizontal="left" vertical="center" wrapText="1"/>
    </xf>
    <xf numFmtId="0" fontId="9" fillId="0" borderId="42" xfId="1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49" fontId="6" fillId="4" borderId="12" xfId="1" applyNumberFormat="1" applyFont="1" applyFill="1" applyBorder="1" applyAlignment="1">
      <alignment horizontal="center" vertical="center" wrapText="1"/>
    </xf>
    <xf numFmtId="49" fontId="6" fillId="4" borderId="15" xfId="1" applyNumberFormat="1" applyFont="1" applyFill="1" applyBorder="1" applyAlignment="1">
      <alignment horizontal="center" vertical="center" wrapText="1"/>
    </xf>
    <xf numFmtId="49" fontId="6" fillId="4" borderId="13" xfId="1" applyNumberFormat="1" applyFont="1" applyFill="1" applyBorder="1" applyAlignment="1">
      <alignment horizontal="center" vertical="center" wrapText="1"/>
    </xf>
    <xf numFmtId="49" fontId="6" fillId="4" borderId="17" xfId="1" applyNumberFormat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0" fontId="8" fillId="4" borderId="21" xfId="1" applyFont="1" applyFill="1" applyBorder="1" applyAlignment="1">
      <alignment horizontal="left" vertical="center"/>
    </xf>
    <xf numFmtId="0" fontId="9" fillId="0" borderId="5" xfId="1" applyNumberFormat="1" applyFont="1" applyFill="1" applyBorder="1" applyAlignment="1">
      <alignment horizontal="left" vertical="center" wrapText="1"/>
    </xf>
    <xf numFmtId="0" fontId="9" fillId="3" borderId="33" xfId="1" applyNumberFormat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4" borderId="6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6" fillId="3" borderId="18" xfId="1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7" xfId="0" applyFont="1" applyFill="1" applyBorder="1" applyAlignment="1">
      <alignment vertical="center" wrapText="1"/>
    </xf>
    <xf numFmtId="0" fontId="19" fillId="4" borderId="8" xfId="0" applyFont="1" applyFill="1" applyBorder="1" applyAlignment="1">
      <alignment horizontal="left" vertical="center"/>
    </xf>
    <xf numFmtId="0" fontId="19" fillId="4" borderId="9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left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6"/>
  <sheetViews>
    <sheetView tabSelected="1" workbookViewId="0"/>
  </sheetViews>
  <sheetFormatPr defaultRowHeight="14.4" x14ac:dyDescent="0.3"/>
  <cols>
    <col min="1" max="1" width="5.5546875" customWidth="1"/>
    <col min="2" max="2" width="34" customWidth="1"/>
    <col min="3" max="3" width="15.5546875" customWidth="1"/>
    <col min="4" max="4" width="19.6640625" style="36" customWidth="1"/>
    <col min="5" max="5" width="16.109375" style="44" customWidth="1"/>
    <col min="6" max="6" width="15.109375" style="44" customWidth="1"/>
    <col min="7" max="7" width="14.88671875" customWidth="1"/>
    <col min="8" max="8" width="17.44140625" customWidth="1"/>
    <col min="11" max="11" width="10.109375" bestFit="1" customWidth="1"/>
    <col min="17" max="17" width="10.109375" bestFit="1" customWidth="1"/>
  </cols>
  <sheetData>
    <row r="1" spans="1:13" x14ac:dyDescent="0.3">
      <c r="A1" s="2"/>
      <c r="B1" s="2"/>
      <c r="C1" s="2"/>
      <c r="D1" s="27"/>
      <c r="E1" s="40"/>
      <c r="F1" s="40"/>
      <c r="G1" s="2"/>
      <c r="H1" s="2"/>
      <c r="I1" s="2"/>
      <c r="J1" s="2"/>
    </row>
    <row r="2" spans="1:13" ht="21" x14ac:dyDescent="0.3">
      <c r="A2" s="257" t="s">
        <v>204</v>
      </c>
      <c r="B2" s="257"/>
      <c r="C2" s="257"/>
      <c r="D2" s="257"/>
      <c r="E2" s="257"/>
      <c r="F2" s="257"/>
      <c r="G2" s="257"/>
      <c r="H2" s="257"/>
    </row>
    <row r="3" spans="1:13" ht="21" x14ac:dyDescent="0.3">
      <c r="A3" s="62"/>
      <c r="B3" s="62"/>
      <c r="C3" s="257" t="s">
        <v>87</v>
      </c>
      <c r="D3" s="257"/>
      <c r="E3" s="257"/>
      <c r="F3" s="179"/>
      <c r="G3" s="62"/>
      <c r="H3" s="62"/>
    </row>
    <row r="4" spans="1:13" ht="21.6" thickBot="1" x14ac:dyDescent="0.35">
      <c r="A4" s="211"/>
      <c r="B4" s="211"/>
      <c r="C4" s="211"/>
      <c r="D4" s="211"/>
      <c r="E4" s="211"/>
      <c r="F4" s="179"/>
      <c r="G4" s="211"/>
      <c r="H4" s="211"/>
    </row>
    <row r="5" spans="1:13" ht="52.8" x14ac:dyDescent="0.3">
      <c r="A5" s="258" t="s">
        <v>0</v>
      </c>
      <c r="B5" s="260" t="s">
        <v>12</v>
      </c>
      <c r="C5" s="260" t="s">
        <v>1</v>
      </c>
      <c r="D5" s="28" t="s">
        <v>13</v>
      </c>
      <c r="E5" s="262" t="s">
        <v>14</v>
      </c>
      <c r="F5" s="262" t="s">
        <v>15</v>
      </c>
      <c r="G5" s="3" t="s">
        <v>2</v>
      </c>
      <c r="H5" s="264" t="s">
        <v>5</v>
      </c>
    </row>
    <row r="6" spans="1:13" ht="15" thickBot="1" x14ac:dyDescent="0.35">
      <c r="A6" s="259"/>
      <c r="B6" s="261"/>
      <c r="C6" s="261"/>
      <c r="D6" s="29" t="s">
        <v>6</v>
      </c>
      <c r="E6" s="263"/>
      <c r="F6" s="263"/>
      <c r="G6" s="4" t="s">
        <v>7</v>
      </c>
      <c r="H6" s="265"/>
    </row>
    <row r="7" spans="1:13" ht="15" thickBot="1" x14ac:dyDescent="0.35">
      <c r="A7" s="5"/>
      <c r="B7" s="6"/>
      <c r="C7" s="6"/>
      <c r="D7" s="30"/>
      <c r="E7" s="7"/>
      <c r="F7" s="7"/>
      <c r="G7" s="7"/>
      <c r="H7" s="8"/>
    </row>
    <row r="8" spans="1:13" ht="15" thickBot="1" x14ac:dyDescent="0.35">
      <c r="A8" s="266" t="s">
        <v>60</v>
      </c>
      <c r="B8" s="267"/>
      <c r="C8" s="267"/>
      <c r="D8" s="267"/>
      <c r="E8" s="267"/>
      <c r="F8" s="267"/>
      <c r="G8" s="267"/>
      <c r="H8" s="268"/>
    </row>
    <row r="9" spans="1:13" ht="18" thickBot="1" x14ac:dyDescent="0.35">
      <c r="A9" s="269" t="s">
        <v>8</v>
      </c>
      <c r="B9" s="270"/>
      <c r="C9" s="270"/>
      <c r="D9" s="270"/>
      <c r="E9" s="270"/>
      <c r="F9" s="270"/>
      <c r="G9" s="270"/>
      <c r="H9" s="271"/>
    </row>
    <row r="10" spans="1:13" ht="17.399999999999999" x14ac:dyDescent="0.3">
      <c r="A10" s="9" t="s">
        <v>94</v>
      </c>
      <c r="B10" s="10"/>
      <c r="C10" s="10"/>
      <c r="D10" s="31"/>
      <c r="E10" s="41"/>
      <c r="F10" s="41"/>
      <c r="G10" s="10"/>
      <c r="H10" s="11"/>
    </row>
    <row r="11" spans="1:13" s="25" customFormat="1" ht="66" x14ac:dyDescent="0.3">
      <c r="A11" s="73">
        <v>1</v>
      </c>
      <c r="B11" s="15" t="s">
        <v>210</v>
      </c>
      <c r="C11" s="18" t="s">
        <v>216</v>
      </c>
      <c r="D11" s="32">
        <v>75798.320000000007</v>
      </c>
      <c r="E11" s="215">
        <v>45292</v>
      </c>
      <c r="F11" s="215">
        <v>45627</v>
      </c>
      <c r="G11" s="13" t="s">
        <v>9</v>
      </c>
      <c r="H11" s="13" t="s">
        <v>16</v>
      </c>
    </row>
    <row r="12" spans="1:13" ht="26.4" x14ac:dyDescent="0.3">
      <c r="A12" s="73">
        <v>2</v>
      </c>
      <c r="B12" s="22" t="s">
        <v>40</v>
      </c>
      <c r="C12" s="23" t="s">
        <v>23</v>
      </c>
      <c r="D12" s="33">
        <v>4201.68</v>
      </c>
      <c r="E12" s="215">
        <v>45292</v>
      </c>
      <c r="F12" s="215">
        <v>45627</v>
      </c>
      <c r="G12" s="13" t="s">
        <v>9</v>
      </c>
      <c r="H12" s="16" t="s">
        <v>16</v>
      </c>
    </row>
    <row r="13" spans="1:13" x14ac:dyDescent="0.3">
      <c r="A13" s="73">
        <v>3</v>
      </c>
      <c r="B13" s="22" t="s">
        <v>89</v>
      </c>
      <c r="C13" s="23" t="s">
        <v>84</v>
      </c>
      <c r="D13" s="33">
        <v>1680.67</v>
      </c>
      <c r="E13" s="215">
        <v>45292</v>
      </c>
      <c r="F13" s="215">
        <v>45627</v>
      </c>
      <c r="G13" s="13" t="s">
        <v>9</v>
      </c>
      <c r="H13" s="16" t="s">
        <v>16</v>
      </c>
      <c r="M13" t="s">
        <v>115</v>
      </c>
    </row>
    <row r="14" spans="1:13" x14ac:dyDescent="0.3">
      <c r="A14" s="73">
        <v>4</v>
      </c>
      <c r="B14" s="22" t="s">
        <v>36</v>
      </c>
      <c r="C14" s="23" t="s">
        <v>37</v>
      </c>
      <c r="D14" s="33">
        <v>840.33</v>
      </c>
      <c r="E14" s="215">
        <v>45292</v>
      </c>
      <c r="F14" s="215">
        <v>45627</v>
      </c>
      <c r="G14" s="13" t="s">
        <v>9</v>
      </c>
      <c r="H14" s="16" t="s">
        <v>16</v>
      </c>
    </row>
    <row r="15" spans="1:13" x14ac:dyDescent="0.3">
      <c r="A15" s="73">
        <v>5</v>
      </c>
      <c r="B15" s="22" t="s">
        <v>21</v>
      </c>
      <c r="C15" s="23" t="s">
        <v>22</v>
      </c>
      <c r="D15" s="33">
        <v>4705.88</v>
      </c>
      <c r="E15" s="215">
        <v>45292</v>
      </c>
      <c r="F15" s="215">
        <v>45627</v>
      </c>
      <c r="G15" s="13" t="s">
        <v>9</v>
      </c>
      <c r="H15" s="16" t="s">
        <v>16</v>
      </c>
    </row>
    <row r="16" spans="1:13" x14ac:dyDescent="0.3">
      <c r="A16" s="187">
        <v>6</v>
      </c>
      <c r="B16" s="188" t="s">
        <v>66</v>
      </c>
      <c r="C16" s="69" t="s">
        <v>67</v>
      </c>
      <c r="D16" s="200">
        <v>43907.56</v>
      </c>
      <c r="E16" s="216">
        <v>45292</v>
      </c>
      <c r="F16" s="216">
        <v>45627</v>
      </c>
      <c r="G16" s="48" t="s">
        <v>9</v>
      </c>
      <c r="H16" s="48" t="s">
        <v>16</v>
      </c>
    </row>
    <row r="17" spans="1:30" ht="53.4" x14ac:dyDescent="0.3">
      <c r="A17" s="73">
        <v>7</v>
      </c>
      <c r="B17" s="15" t="s">
        <v>211</v>
      </c>
      <c r="C17" s="248" t="s">
        <v>214</v>
      </c>
      <c r="D17" s="32">
        <v>12605.04</v>
      </c>
      <c r="E17" s="215">
        <v>45292</v>
      </c>
      <c r="F17" s="215">
        <v>45627</v>
      </c>
      <c r="G17" s="13" t="s">
        <v>9</v>
      </c>
      <c r="H17" s="13" t="s">
        <v>16</v>
      </c>
    </row>
    <row r="18" spans="1:30" x14ac:dyDescent="0.3">
      <c r="A18" s="73">
        <v>8</v>
      </c>
      <c r="B18" s="22" t="s">
        <v>122</v>
      </c>
      <c r="C18" s="67" t="s">
        <v>119</v>
      </c>
      <c r="D18" s="33">
        <v>840.34</v>
      </c>
      <c r="E18" s="215">
        <v>45292</v>
      </c>
      <c r="F18" s="215">
        <v>45627</v>
      </c>
      <c r="G18" s="16" t="s">
        <v>9</v>
      </c>
      <c r="H18" s="16" t="s">
        <v>16</v>
      </c>
    </row>
    <row r="19" spans="1:30" x14ac:dyDescent="0.3">
      <c r="A19" s="12"/>
      <c r="B19" s="274" t="s">
        <v>95</v>
      </c>
      <c r="C19" s="274"/>
      <c r="D19" s="53">
        <f>SUM(D11:D18)</f>
        <v>144579.82</v>
      </c>
      <c r="E19" s="13"/>
      <c r="F19" s="13"/>
      <c r="G19" s="13"/>
      <c r="H19" s="16"/>
    </row>
    <row r="20" spans="1:30" ht="17.399999999999999" x14ac:dyDescent="0.3">
      <c r="A20" s="9" t="s">
        <v>97</v>
      </c>
      <c r="B20" s="10"/>
      <c r="C20" s="10"/>
      <c r="D20" s="160"/>
      <c r="E20" s="169"/>
      <c r="F20" s="169"/>
      <c r="G20" s="10"/>
      <c r="H20" s="116"/>
    </row>
    <row r="21" spans="1:30" ht="39.6" x14ac:dyDescent="0.3">
      <c r="A21" s="73">
        <v>1</v>
      </c>
      <c r="B21" s="15" t="s">
        <v>19</v>
      </c>
      <c r="C21" s="18" t="s">
        <v>215</v>
      </c>
      <c r="D21" s="32">
        <v>19327.73</v>
      </c>
      <c r="E21" s="215">
        <v>45292</v>
      </c>
      <c r="F21" s="215">
        <v>45627</v>
      </c>
      <c r="G21" s="13" t="s">
        <v>9</v>
      </c>
      <c r="H21" s="13" t="s">
        <v>16</v>
      </c>
    </row>
    <row r="22" spans="1:30" x14ac:dyDescent="0.3">
      <c r="A22" s="72">
        <v>2</v>
      </c>
      <c r="B22" s="70" t="s">
        <v>36</v>
      </c>
      <c r="C22" s="71" t="s">
        <v>37</v>
      </c>
      <c r="D22" s="161">
        <v>420.16</v>
      </c>
      <c r="E22" s="215">
        <v>45292</v>
      </c>
      <c r="F22" s="215">
        <v>45627</v>
      </c>
      <c r="G22" s="13" t="s">
        <v>9</v>
      </c>
      <c r="H22" s="16" t="s">
        <v>16</v>
      </c>
    </row>
    <row r="23" spans="1:30" x14ac:dyDescent="0.3">
      <c r="A23" s="72">
        <v>3</v>
      </c>
      <c r="B23" s="70" t="s">
        <v>89</v>
      </c>
      <c r="C23" s="71" t="s">
        <v>84</v>
      </c>
      <c r="D23" s="161">
        <v>252.1</v>
      </c>
      <c r="E23" s="215">
        <v>45292</v>
      </c>
      <c r="F23" s="215">
        <v>45627</v>
      </c>
      <c r="G23" s="13" t="s">
        <v>9</v>
      </c>
      <c r="H23" s="16" t="s">
        <v>16</v>
      </c>
    </row>
    <row r="24" spans="1:30" x14ac:dyDescent="0.3">
      <c r="A24" s="72">
        <v>4</v>
      </c>
      <c r="B24" s="70" t="s">
        <v>167</v>
      </c>
      <c r="C24" s="71" t="s">
        <v>168</v>
      </c>
      <c r="D24" s="161">
        <v>1260.5</v>
      </c>
      <c r="E24" s="215">
        <v>45292</v>
      </c>
      <c r="F24" s="215">
        <v>45627</v>
      </c>
      <c r="G24" s="13" t="s">
        <v>9</v>
      </c>
      <c r="H24" s="16" t="s">
        <v>16</v>
      </c>
    </row>
    <row r="25" spans="1:30" x14ac:dyDescent="0.3">
      <c r="A25" s="12"/>
      <c r="B25" s="274" t="s">
        <v>96</v>
      </c>
      <c r="C25" s="274"/>
      <c r="D25" s="53">
        <f>SUM(D21:D24)</f>
        <v>21260.489999999998</v>
      </c>
      <c r="E25" s="13"/>
      <c r="F25" s="13"/>
      <c r="G25" s="13"/>
      <c r="H25" s="24"/>
    </row>
    <row r="26" spans="1:30" ht="17.399999999999999" x14ac:dyDescent="0.3">
      <c r="A26" s="272" t="s">
        <v>53</v>
      </c>
      <c r="B26" s="272"/>
      <c r="C26" s="272"/>
      <c r="D26" s="34">
        <f>D25+D19</f>
        <v>165840.31</v>
      </c>
      <c r="E26" s="24"/>
      <c r="F26" s="24"/>
      <c r="G26" s="24"/>
      <c r="H26" s="141"/>
    </row>
    <row r="27" spans="1:30" ht="18" thickBot="1" x14ac:dyDescent="0.35">
      <c r="A27" s="148" t="s">
        <v>10</v>
      </c>
      <c r="B27" s="156"/>
      <c r="C27" s="149"/>
      <c r="D27" s="162"/>
      <c r="E27" s="180"/>
      <c r="F27" s="180"/>
      <c r="G27" s="149"/>
      <c r="H27" s="157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s="54" customFormat="1" ht="18" thickBot="1" x14ac:dyDescent="0.35">
      <c r="A28" s="150" t="s">
        <v>104</v>
      </c>
      <c r="B28" s="151"/>
      <c r="C28" s="151"/>
      <c r="D28" s="163"/>
      <c r="E28" s="170"/>
      <c r="F28" s="171"/>
      <c r="G28" s="158"/>
      <c r="H28" s="159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</row>
    <row r="29" spans="1:30" x14ac:dyDescent="0.3">
      <c r="A29" s="176">
        <v>1</v>
      </c>
      <c r="B29" s="209" t="s">
        <v>43</v>
      </c>
      <c r="C29" s="76" t="s">
        <v>11</v>
      </c>
      <c r="D29" s="200">
        <v>4968</v>
      </c>
      <c r="E29" s="217">
        <v>45292</v>
      </c>
      <c r="F29" s="217">
        <v>45627</v>
      </c>
      <c r="G29" s="74" t="s">
        <v>9</v>
      </c>
      <c r="H29" s="237" t="s">
        <v>16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x14ac:dyDescent="0.3">
      <c r="A30" s="176">
        <v>2</v>
      </c>
      <c r="B30" s="75" t="s">
        <v>123</v>
      </c>
      <c r="C30" s="76" t="s">
        <v>109</v>
      </c>
      <c r="D30" s="200">
        <v>8000</v>
      </c>
      <c r="E30" s="217">
        <v>45292</v>
      </c>
      <c r="F30" s="217">
        <v>45627</v>
      </c>
      <c r="G30" s="74" t="s">
        <v>9</v>
      </c>
      <c r="H30" s="238" t="s">
        <v>16</v>
      </c>
    </row>
    <row r="31" spans="1:30" ht="26.4" x14ac:dyDescent="0.3">
      <c r="A31" s="175">
        <v>3</v>
      </c>
      <c r="B31" s="17" t="s">
        <v>161</v>
      </c>
      <c r="C31" s="18" t="s">
        <v>55</v>
      </c>
      <c r="D31" s="32">
        <v>17147.060000000001</v>
      </c>
      <c r="E31" s="215">
        <v>45292</v>
      </c>
      <c r="F31" s="215">
        <v>45627</v>
      </c>
      <c r="G31" s="14" t="s">
        <v>9</v>
      </c>
      <c r="H31" s="77" t="s">
        <v>16</v>
      </c>
      <c r="L31" s="57"/>
    </row>
    <row r="32" spans="1:30" x14ac:dyDescent="0.3">
      <c r="A32" s="175">
        <v>4</v>
      </c>
      <c r="B32" s="17" t="s">
        <v>38</v>
      </c>
      <c r="C32" s="18" t="s">
        <v>39</v>
      </c>
      <c r="D32" s="32">
        <v>600</v>
      </c>
      <c r="E32" s="215">
        <v>45292</v>
      </c>
      <c r="F32" s="215">
        <v>45627</v>
      </c>
      <c r="G32" s="14" t="s">
        <v>9</v>
      </c>
      <c r="H32" s="77" t="s">
        <v>16</v>
      </c>
      <c r="L32" s="26"/>
    </row>
    <row r="33" spans="1:13" ht="26.4" x14ac:dyDescent="0.3">
      <c r="A33" s="176">
        <v>5</v>
      </c>
      <c r="B33" s="46" t="s">
        <v>30</v>
      </c>
      <c r="C33" s="47" t="s">
        <v>33</v>
      </c>
      <c r="D33" s="164">
        <v>44320.17</v>
      </c>
      <c r="E33" s="216">
        <v>45292</v>
      </c>
      <c r="F33" s="216">
        <v>45627</v>
      </c>
      <c r="G33" s="49" t="s">
        <v>9</v>
      </c>
      <c r="H33" s="238" t="s">
        <v>16</v>
      </c>
      <c r="I33" s="26"/>
      <c r="J33" s="26"/>
      <c r="K33" s="26"/>
      <c r="L33" s="26"/>
      <c r="M33" s="26"/>
    </row>
    <row r="34" spans="1:13" x14ac:dyDescent="0.3">
      <c r="A34" s="176">
        <v>6</v>
      </c>
      <c r="B34" s="46" t="s">
        <v>124</v>
      </c>
      <c r="C34" s="78" t="s">
        <v>42</v>
      </c>
      <c r="D34" s="164">
        <v>10019.33</v>
      </c>
      <c r="E34" s="216">
        <v>45292</v>
      </c>
      <c r="F34" s="216">
        <v>45627</v>
      </c>
      <c r="G34" s="48" t="s">
        <v>9</v>
      </c>
      <c r="H34" s="239" t="s">
        <v>16</v>
      </c>
      <c r="I34" s="26"/>
      <c r="J34" s="26"/>
      <c r="K34" s="26"/>
      <c r="L34" s="26"/>
      <c r="M34" s="26"/>
    </row>
    <row r="35" spans="1:13" ht="26.4" x14ac:dyDescent="0.3">
      <c r="A35" s="176">
        <v>7</v>
      </c>
      <c r="B35" s="79" t="s">
        <v>125</v>
      </c>
      <c r="C35" s="80" t="s">
        <v>34</v>
      </c>
      <c r="D35" s="201">
        <v>7595.8</v>
      </c>
      <c r="E35" s="218">
        <v>45292</v>
      </c>
      <c r="F35" s="218">
        <v>45627</v>
      </c>
      <c r="G35" s="81" t="s">
        <v>9</v>
      </c>
      <c r="H35" s="238" t="s">
        <v>16</v>
      </c>
      <c r="I35" s="26"/>
      <c r="J35" s="26"/>
      <c r="K35" s="26"/>
      <c r="L35" s="26"/>
      <c r="M35" s="26"/>
    </row>
    <row r="36" spans="1:13" ht="26.4" x14ac:dyDescent="0.3">
      <c r="A36" s="176">
        <v>8</v>
      </c>
      <c r="B36" s="46" t="s">
        <v>31</v>
      </c>
      <c r="C36" s="47" t="s">
        <v>164</v>
      </c>
      <c r="D36" s="164">
        <v>70332.77</v>
      </c>
      <c r="E36" s="216">
        <v>45292</v>
      </c>
      <c r="F36" s="216">
        <v>45627</v>
      </c>
      <c r="G36" s="48" t="s">
        <v>9</v>
      </c>
      <c r="H36" s="238" t="s">
        <v>16</v>
      </c>
    </row>
    <row r="37" spans="1:13" x14ac:dyDescent="0.3">
      <c r="A37" s="176">
        <v>9</v>
      </c>
      <c r="B37" s="46" t="s">
        <v>26</v>
      </c>
      <c r="C37" s="47" t="s">
        <v>27</v>
      </c>
      <c r="D37" s="164">
        <v>19000</v>
      </c>
      <c r="E37" s="216">
        <v>45292</v>
      </c>
      <c r="F37" s="216">
        <v>45627</v>
      </c>
      <c r="G37" s="48" t="s">
        <v>9</v>
      </c>
      <c r="H37" s="238" t="s">
        <v>16</v>
      </c>
    </row>
    <row r="38" spans="1:13" ht="26.4" x14ac:dyDescent="0.3">
      <c r="A38" s="175">
        <v>10</v>
      </c>
      <c r="B38" s="17" t="s">
        <v>44</v>
      </c>
      <c r="C38" s="18" t="s">
        <v>35</v>
      </c>
      <c r="D38" s="32">
        <v>12000</v>
      </c>
      <c r="E38" s="215">
        <v>45292</v>
      </c>
      <c r="F38" s="215">
        <v>45627</v>
      </c>
      <c r="G38" s="13" t="s">
        <v>9</v>
      </c>
      <c r="H38" s="77" t="s">
        <v>16</v>
      </c>
    </row>
    <row r="39" spans="1:13" ht="26.4" x14ac:dyDescent="0.3">
      <c r="A39" s="175">
        <v>11</v>
      </c>
      <c r="B39" s="17" t="s">
        <v>24</v>
      </c>
      <c r="C39" s="18" t="s">
        <v>25</v>
      </c>
      <c r="D39" s="32">
        <v>3000</v>
      </c>
      <c r="E39" s="215">
        <v>45292</v>
      </c>
      <c r="F39" s="215">
        <v>45627</v>
      </c>
      <c r="G39" s="13" t="s">
        <v>9</v>
      </c>
      <c r="H39" s="77" t="s">
        <v>16</v>
      </c>
    </row>
    <row r="40" spans="1:13" x14ac:dyDescent="0.3">
      <c r="A40" s="176">
        <v>12</v>
      </c>
      <c r="B40" s="46" t="s">
        <v>45</v>
      </c>
      <c r="C40" s="47" t="s">
        <v>32</v>
      </c>
      <c r="D40" s="164">
        <v>55545</v>
      </c>
      <c r="E40" s="216">
        <v>45292</v>
      </c>
      <c r="F40" s="216">
        <v>45627</v>
      </c>
      <c r="G40" s="48" t="s">
        <v>9</v>
      </c>
      <c r="H40" s="238" t="s">
        <v>16</v>
      </c>
    </row>
    <row r="41" spans="1:13" x14ac:dyDescent="0.3">
      <c r="A41" s="176">
        <v>13</v>
      </c>
      <c r="B41" s="46" t="s">
        <v>47</v>
      </c>
      <c r="C41" s="47" t="s">
        <v>48</v>
      </c>
      <c r="D41" s="164">
        <v>300</v>
      </c>
      <c r="E41" s="216">
        <v>45292</v>
      </c>
      <c r="F41" s="216">
        <v>45627</v>
      </c>
      <c r="G41" s="49" t="s">
        <v>9</v>
      </c>
      <c r="H41" s="238" t="s">
        <v>16</v>
      </c>
    </row>
    <row r="42" spans="1:13" x14ac:dyDescent="0.3">
      <c r="A42" s="176">
        <v>14</v>
      </c>
      <c r="B42" s="46" t="s">
        <v>49</v>
      </c>
      <c r="C42" s="47" t="s">
        <v>50</v>
      </c>
      <c r="D42" s="164">
        <v>7456.3</v>
      </c>
      <c r="E42" s="216">
        <v>45292</v>
      </c>
      <c r="F42" s="216">
        <v>45627</v>
      </c>
      <c r="G42" s="49" t="s">
        <v>9</v>
      </c>
      <c r="H42" s="238" t="s">
        <v>16</v>
      </c>
    </row>
    <row r="43" spans="1:13" x14ac:dyDescent="0.3">
      <c r="A43" s="176">
        <v>15</v>
      </c>
      <c r="B43" s="46" t="s">
        <v>46</v>
      </c>
      <c r="C43" s="47" t="s">
        <v>29</v>
      </c>
      <c r="D43" s="164">
        <v>13800</v>
      </c>
      <c r="E43" s="216">
        <v>45292</v>
      </c>
      <c r="F43" s="216">
        <v>45627</v>
      </c>
      <c r="G43" s="49" t="s">
        <v>9</v>
      </c>
      <c r="H43" s="238" t="s">
        <v>16</v>
      </c>
    </row>
    <row r="44" spans="1:13" x14ac:dyDescent="0.3">
      <c r="A44" s="176">
        <v>16</v>
      </c>
      <c r="B44" s="46" t="s">
        <v>59</v>
      </c>
      <c r="C44" s="47" t="s">
        <v>58</v>
      </c>
      <c r="D44" s="164">
        <v>9983.2000000000007</v>
      </c>
      <c r="E44" s="216">
        <v>45292</v>
      </c>
      <c r="F44" s="216">
        <v>45627</v>
      </c>
      <c r="G44" s="49" t="s">
        <v>175</v>
      </c>
      <c r="H44" s="238" t="s">
        <v>16</v>
      </c>
      <c r="I44" s="152"/>
      <c r="J44" s="26"/>
    </row>
    <row r="45" spans="1:13" ht="26.4" x14ac:dyDescent="0.3">
      <c r="A45" s="176">
        <v>17</v>
      </c>
      <c r="B45" s="46" t="s">
        <v>61</v>
      </c>
      <c r="C45" s="47" t="s">
        <v>62</v>
      </c>
      <c r="D45" s="164">
        <v>7593.27</v>
      </c>
      <c r="E45" s="216">
        <v>45292</v>
      </c>
      <c r="F45" s="216">
        <v>45627</v>
      </c>
      <c r="G45" s="49" t="s">
        <v>9</v>
      </c>
      <c r="H45" s="238" t="s">
        <v>16</v>
      </c>
    </row>
    <row r="46" spans="1:13" ht="26.4" x14ac:dyDescent="0.3">
      <c r="A46" s="176">
        <v>18</v>
      </c>
      <c r="B46" s="46" t="s">
        <v>57</v>
      </c>
      <c r="C46" s="47" t="s">
        <v>56</v>
      </c>
      <c r="D46" s="164">
        <v>122373.96</v>
      </c>
      <c r="E46" s="216">
        <v>45292</v>
      </c>
      <c r="F46" s="216">
        <v>45627</v>
      </c>
      <c r="G46" s="49" t="s">
        <v>9</v>
      </c>
      <c r="H46" s="238" t="s">
        <v>16</v>
      </c>
      <c r="I46" s="25"/>
    </row>
    <row r="47" spans="1:13" s="25" customFormat="1" x14ac:dyDescent="0.3">
      <c r="A47" s="176">
        <v>19</v>
      </c>
      <c r="B47" s="46" t="s">
        <v>171</v>
      </c>
      <c r="C47" s="47" t="s">
        <v>63</v>
      </c>
      <c r="D47" s="164">
        <v>605.04</v>
      </c>
      <c r="E47" s="216">
        <v>45292</v>
      </c>
      <c r="F47" s="216">
        <v>45627</v>
      </c>
      <c r="G47" s="49" t="s">
        <v>9</v>
      </c>
      <c r="H47" s="238" t="s">
        <v>16</v>
      </c>
      <c r="I47" s="90"/>
    </row>
    <row r="48" spans="1:13" s="25" customFormat="1" x14ac:dyDescent="0.3">
      <c r="A48" s="175">
        <v>20</v>
      </c>
      <c r="B48" s="17" t="s">
        <v>64</v>
      </c>
      <c r="C48" s="18" t="s">
        <v>65</v>
      </c>
      <c r="D48" s="32">
        <v>1000</v>
      </c>
      <c r="E48" s="215">
        <v>45292</v>
      </c>
      <c r="F48" s="215">
        <v>45627</v>
      </c>
      <c r="G48" s="14" t="s">
        <v>9</v>
      </c>
      <c r="H48" s="77" t="s">
        <v>16</v>
      </c>
      <c r="K48" s="90"/>
    </row>
    <row r="49" spans="1:92" s="25" customFormat="1" x14ac:dyDescent="0.3">
      <c r="A49" s="175">
        <v>21</v>
      </c>
      <c r="B49" s="17" t="s">
        <v>71</v>
      </c>
      <c r="C49" s="18" t="s">
        <v>69</v>
      </c>
      <c r="D49" s="32">
        <v>500</v>
      </c>
      <c r="E49" s="215">
        <v>45292</v>
      </c>
      <c r="F49" s="215">
        <v>45627</v>
      </c>
      <c r="G49" s="14" t="s">
        <v>9</v>
      </c>
      <c r="H49" s="77" t="s">
        <v>16</v>
      </c>
    </row>
    <row r="50" spans="1:92" s="25" customFormat="1" ht="26.4" x14ac:dyDescent="0.3">
      <c r="A50" s="176">
        <v>22</v>
      </c>
      <c r="B50" s="210" t="s">
        <v>173</v>
      </c>
      <c r="C50" s="55" t="s">
        <v>110</v>
      </c>
      <c r="D50" s="164">
        <v>11596.64</v>
      </c>
      <c r="E50" s="216">
        <v>45292</v>
      </c>
      <c r="F50" s="216">
        <v>45627</v>
      </c>
      <c r="G50" s="49" t="s">
        <v>9</v>
      </c>
      <c r="H50" s="238" t="s">
        <v>16</v>
      </c>
    </row>
    <row r="51" spans="1:92" s="25" customFormat="1" ht="27" x14ac:dyDescent="0.3">
      <c r="A51" s="176">
        <v>23</v>
      </c>
      <c r="B51" s="68" t="s">
        <v>188</v>
      </c>
      <c r="C51" s="55" t="s">
        <v>108</v>
      </c>
      <c r="D51" s="164">
        <v>3840</v>
      </c>
      <c r="E51" s="216">
        <v>45292</v>
      </c>
      <c r="F51" s="216">
        <v>45627</v>
      </c>
      <c r="G51" s="49" t="s">
        <v>9</v>
      </c>
      <c r="H51" s="238" t="s">
        <v>16</v>
      </c>
    </row>
    <row r="52" spans="1:92" s="25" customFormat="1" x14ac:dyDescent="0.3">
      <c r="A52" s="176">
        <v>24</v>
      </c>
      <c r="B52" s="68" t="s">
        <v>105</v>
      </c>
      <c r="C52" s="55" t="s">
        <v>106</v>
      </c>
      <c r="D52" s="164">
        <v>5800</v>
      </c>
      <c r="E52" s="216">
        <v>45292</v>
      </c>
      <c r="F52" s="216">
        <v>45627</v>
      </c>
      <c r="G52" s="49" t="s">
        <v>9</v>
      </c>
      <c r="H52" s="238" t="s">
        <v>16</v>
      </c>
    </row>
    <row r="53" spans="1:92" s="26" customFormat="1" ht="27" x14ac:dyDescent="0.3">
      <c r="A53" s="176">
        <v>25</v>
      </c>
      <c r="B53" s="68" t="s">
        <v>172</v>
      </c>
      <c r="C53" s="55" t="s">
        <v>113</v>
      </c>
      <c r="D53" s="164">
        <v>13445.38</v>
      </c>
      <c r="E53" s="216">
        <v>45292</v>
      </c>
      <c r="F53" s="216">
        <v>45627</v>
      </c>
      <c r="G53" s="49" t="s">
        <v>9</v>
      </c>
      <c r="H53" s="240" t="s">
        <v>16</v>
      </c>
    </row>
    <row r="54" spans="1:92" s="26" customFormat="1" x14ac:dyDescent="0.3">
      <c r="A54" s="176">
        <v>26</v>
      </c>
      <c r="B54" s="68" t="s">
        <v>117</v>
      </c>
      <c r="C54" s="55" t="s">
        <v>118</v>
      </c>
      <c r="D54" s="164">
        <v>200</v>
      </c>
      <c r="E54" s="216">
        <v>45292</v>
      </c>
      <c r="F54" s="216">
        <v>45627</v>
      </c>
      <c r="G54" s="49" t="s">
        <v>9</v>
      </c>
      <c r="H54" s="240" t="s">
        <v>16</v>
      </c>
    </row>
    <row r="55" spans="1:92" s="26" customFormat="1" ht="27" x14ac:dyDescent="0.3">
      <c r="A55" s="176">
        <v>27</v>
      </c>
      <c r="B55" s="68" t="s">
        <v>120</v>
      </c>
      <c r="C55" s="55" t="s">
        <v>121</v>
      </c>
      <c r="D55" s="164">
        <v>5042.0200000000004</v>
      </c>
      <c r="E55" s="216">
        <v>45292</v>
      </c>
      <c r="F55" s="216">
        <v>45627</v>
      </c>
      <c r="G55" s="49" t="s">
        <v>9</v>
      </c>
      <c r="H55" s="240" t="s">
        <v>16</v>
      </c>
    </row>
    <row r="56" spans="1:92" s="26" customFormat="1" x14ac:dyDescent="0.3">
      <c r="A56" s="176">
        <v>28</v>
      </c>
      <c r="B56" s="189" t="s">
        <v>191</v>
      </c>
      <c r="C56" s="190" t="s">
        <v>192</v>
      </c>
      <c r="D56" s="164">
        <v>400</v>
      </c>
      <c r="E56" s="216">
        <v>45292</v>
      </c>
      <c r="F56" s="216">
        <v>45627</v>
      </c>
      <c r="G56" s="49" t="s">
        <v>9</v>
      </c>
      <c r="H56" s="240" t="s">
        <v>16</v>
      </c>
    </row>
    <row r="57" spans="1:92" s="26" customFormat="1" ht="27" thickBot="1" x14ac:dyDescent="0.35">
      <c r="A57" s="241">
        <v>29</v>
      </c>
      <c r="B57" s="242" t="s">
        <v>198</v>
      </c>
      <c r="C57" s="243" t="s">
        <v>197</v>
      </c>
      <c r="D57" s="244">
        <v>350</v>
      </c>
      <c r="E57" s="245">
        <v>45292</v>
      </c>
      <c r="F57" s="245">
        <v>45627</v>
      </c>
      <c r="G57" s="246" t="s">
        <v>9</v>
      </c>
      <c r="H57" s="247" t="s">
        <v>16</v>
      </c>
    </row>
    <row r="58" spans="1:92" ht="17.399999999999999" x14ac:dyDescent="0.3">
      <c r="A58" s="273" t="s">
        <v>98</v>
      </c>
      <c r="B58" s="273"/>
      <c r="C58" s="273"/>
      <c r="D58" s="234">
        <f>SUM(D29:D57)</f>
        <v>456813.94000000006</v>
      </c>
      <c r="E58" s="112"/>
      <c r="F58" s="112"/>
      <c r="G58" s="235"/>
      <c r="H58" s="23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</row>
    <row r="59" spans="1:92" s="25" customFormat="1" ht="17.399999999999999" x14ac:dyDescent="0.3">
      <c r="A59" s="85" t="s">
        <v>99</v>
      </c>
      <c r="B59" s="85"/>
      <c r="C59" s="85"/>
      <c r="D59" s="165"/>
      <c r="E59" s="172"/>
      <c r="F59" s="173"/>
      <c r="G59" s="86"/>
      <c r="H59" s="37"/>
    </row>
    <row r="60" spans="1:92" s="25" customFormat="1" x14ac:dyDescent="0.3">
      <c r="A60" s="177">
        <v>1</v>
      </c>
      <c r="B60" s="91" t="s">
        <v>26</v>
      </c>
      <c r="C60" s="92" t="s">
        <v>27</v>
      </c>
      <c r="D60" s="166">
        <v>5200</v>
      </c>
      <c r="E60" s="216">
        <v>45292</v>
      </c>
      <c r="F60" s="216">
        <v>45627</v>
      </c>
      <c r="G60" s="204" t="s">
        <v>9</v>
      </c>
      <c r="H60" s="94" t="s">
        <v>16</v>
      </c>
    </row>
    <row r="61" spans="1:92" s="25" customFormat="1" x14ac:dyDescent="0.3">
      <c r="A61" s="178">
        <v>2</v>
      </c>
      <c r="B61" s="96" t="s">
        <v>160</v>
      </c>
      <c r="C61" s="212" t="s">
        <v>55</v>
      </c>
      <c r="D61" s="167">
        <v>1753.78</v>
      </c>
      <c r="E61" s="215">
        <v>45292</v>
      </c>
      <c r="F61" s="215">
        <v>45627</v>
      </c>
      <c r="G61" s="95" t="s">
        <v>9</v>
      </c>
      <c r="H61" s="98" t="s">
        <v>16</v>
      </c>
    </row>
    <row r="62" spans="1:92" s="25" customFormat="1" x14ac:dyDescent="0.3">
      <c r="A62" s="178">
        <v>3</v>
      </c>
      <c r="B62" s="97" t="s">
        <v>38</v>
      </c>
      <c r="C62" s="95" t="s">
        <v>39</v>
      </c>
      <c r="D62" s="167">
        <v>500</v>
      </c>
      <c r="E62" s="215">
        <v>45292</v>
      </c>
      <c r="F62" s="215">
        <v>45627</v>
      </c>
      <c r="G62" s="95" t="s">
        <v>9</v>
      </c>
      <c r="H62" s="98" t="s">
        <v>16</v>
      </c>
    </row>
    <row r="63" spans="1:92" s="25" customFormat="1" x14ac:dyDescent="0.3">
      <c r="A63" s="177">
        <v>4</v>
      </c>
      <c r="B63" s="93" t="s">
        <v>43</v>
      </c>
      <c r="C63" s="204" t="s">
        <v>11</v>
      </c>
      <c r="D63" s="166">
        <v>1656</v>
      </c>
      <c r="E63" s="216">
        <v>45292</v>
      </c>
      <c r="F63" s="216">
        <v>45627</v>
      </c>
      <c r="G63" s="204" t="s">
        <v>9</v>
      </c>
      <c r="H63" s="100" t="s">
        <v>16</v>
      </c>
    </row>
    <row r="64" spans="1:92" s="25" customFormat="1" ht="26.4" x14ac:dyDescent="0.3">
      <c r="A64" s="178">
        <v>5</v>
      </c>
      <c r="B64" s="99" t="s">
        <v>44</v>
      </c>
      <c r="C64" s="95" t="s">
        <v>35</v>
      </c>
      <c r="D64" s="167">
        <v>2300</v>
      </c>
      <c r="E64" s="215">
        <v>45292</v>
      </c>
      <c r="F64" s="215">
        <v>45627</v>
      </c>
      <c r="G64" s="95" t="s">
        <v>9</v>
      </c>
      <c r="H64" s="98" t="s">
        <v>16</v>
      </c>
    </row>
    <row r="65" spans="1:12" s="25" customFormat="1" ht="26.4" x14ac:dyDescent="0.3">
      <c r="A65" s="178">
        <v>6</v>
      </c>
      <c r="B65" s="99" t="s">
        <v>24</v>
      </c>
      <c r="C65" s="95" t="s">
        <v>25</v>
      </c>
      <c r="D65" s="167">
        <v>700</v>
      </c>
      <c r="E65" s="215">
        <v>45292</v>
      </c>
      <c r="F65" s="215">
        <v>45627</v>
      </c>
      <c r="G65" s="95" t="s">
        <v>9</v>
      </c>
      <c r="H65" s="98" t="s">
        <v>16</v>
      </c>
    </row>
    <row r="66" spans="1:12" s="25" customFormat="1" ht="26.4" x14ac:dyDescent="0.3">
      <c r="A66" s="177">
        <v>7</v>
      </c>
      <c r="B66" s="94" t="s">
        <v>57</v>
      </c>
      <c r="C66" s="204" t="s">
        <v>56</v>
      </c>
      <c r="D66" s="166">
        <v>2722.69</v>
      </c>
      <c r="E66" s="215">
        <v>45292</v>
      </c>
      <c r="F66" s="215">
        <v>45627</v>
      </c>
      <c r="G66" s="205" t="s">
        <v>9</v>
      </c>
      <c r="H66" s="100" t="s">
        <v>16</v>
      </c>
    </row>
    <row r="67" spans="1:12" s="25" customFormat="1" x14ac:dyDescent="0.3">
      <c r="A67" s="178">
        <v>8</v>
      </c>
      <c r="B67" s="99" t="s">
        <v>64</v>
      </c>
      <c r="C67" s="95" t="s">
        <v>65</v>
      </c>
      <c r="D67" s="167">
        <v>1000</v>
      </c>
      <c r="E67" s="215">
        <v>45292</v>
      </c>
      <c r="F67" s="215">
        <v>45627</v>
      </c>
      <c r="G67" s="206" t="s">
        <v>9</v>
      </c>
      <c r="H67" s="98" t="s">
        <v>16</v>
      </c>
      <c r="K67" s="58"/>
    </row>
    <row r="68" spans="1:12" s="25" customFormat="1" ht="26.4" x14ac:dyDescent="0.3">
      <c r="A68" s="178">
        <v>9</v>
      </c>
      <c r="B68" s="99" t="s">
        <v>68</v>
      </c>
      <c r="C68" s="95" t="s">
        <v>69</v>
      </c>
      <c r="D68" s="167">
        <v>300</v>
      </c>
      <c r="E68" s="215">
        <v>45292</v>
      </c>
      <c r="F68" s="215">
        <v>45627</v>
      </c>
      <c r="G68" s="95" t="s">
        <v>9</v>
      </c>
      <c r="H68" s="98" t="s">
        <v>16</v>
      </c>
      <c r="K68" s="58"/>
    </row>
    <row r="69" spans="1:12" x14ac:dyDescent="0.3">
      <c r="A69" s="177">
        <v>10</v>
      </c>
      <c r="B69" s="101" t="s">
        <v>107</v>
      </c>
      <c r="C69" s="208" t="s">
        <v>63</v>
      </c>
      <c r="D69" s="202">
        <v>605.04</v>
      </c>
      <c r="E69" s="215">
        <v>45292</v>
      </c>
      <c r="F69" s="215">
        <v>45627</v>
      </c>
      <c r="G69" s="207" t="s">
        <v>9</v>
      </c>
      <c r="H69" s="102" t="s">
        <v>16</v>
      </c>
      <c r="K69" s="25"/>
      <c r="L69" s="25"/>
    </row>
    <row r="70" spans="1:12" x14ac:dyDescent="0.3">
      <c r="A70" s="177">
        <v>11</v>
      </c>
      <c r="B70" s="94" t="s">
        <v>123</v>
      </c>
      <c r="C70" s="204" t="s">
        <v>109</v>
      </c>
      <c r="D70" s="166">
        <v>1200</v>
      </c>
      <c r="E70" s="215">
        <v>45292</v>
      </c>
      <c r="F70" s="215">
        <v>45627</v>
      </c>
      <c r="G70" s="204" t="s">
        <v>9</v>
      </c>
      <c r="H70" s="102" t="s">
        <v>16</v>
      </c>
      <c r="K70" s="25"/>
      <c r="L70" s="25"/>
    </row>
    <row r="71" spans="1:12" ht="16.2" thickBot="1" x14ac:dyDescent="0.35">
      <c r="A71" s="254" t="s">
        <v>100</v>
      </c>
      <c r="B71" s="254"/>
      <c r="C71" s="254"/>
      <c r="D71" s="191">
        <f>D60+D61+D62+D63+D64+D65+D66+D67+D68+D69+D70</f>
        <v>17937.509999999998</v>
      </c>
      <c r="E71" s="38"/>
      <c r="F71" s="38"/>
      <c r="G71" s="39"/>
      <c r="H71" s="83"/>
    </row>
    <row r="72" spans="1:12" ht="18" thickBot="1" x14ac:dyDescent="0.35">
      <c r="A72" s="255" t="s">
        <v>54</v>
      </c>
      <c r="B72" s="255"/>
      <c r="C72" s="255"/>
      <c r="D72" s="192">
        <f>D58+D71</f>
        <v>474751.45000000007</v>
      </c>
      <c r="E72" s="181"/>
      <c r="F72" s="182"/>
      <c r="G72" s="153"/>
      <c r="H72" s="147"/>
    </row>
    <row r="73" spans="1:12" ht="18" thickBot="1" x14ac:dyDescent="0.35">
      <c r="A73" s="251" t="s">
        <v>163</v>
      </c>
      <c r="B73" s="252"/>
      <c r="C73" s="252"/>
      <c r="D73" s="193">
        <f>D72+D26</f>
        <v>640591.76</v>
      </c>
      <c r="E73" s="183"/>
      <c r="F73" s="184"/>
      <c r="G73" s="154"/>
      <c r="H73" s="155"/>
    </row>
    <row r="74" spans="1:12" x14ac:dyDescent="0.3">
      <c r="A74" s="253" t="s">
        <v>51</v>
      </c>
      <c r="B74" s="253"/>
      <c r="C74" s="50"/>
      <c r="D74" s="51" t="s">
        <v>52</v>
      </c>
      <c r="E74" s="42"/>
      <c r="F74" s="185"/>
      <c r="G74" s="52"/>
      <c r="H74" s="66"/>
    </row>
    <row r="75" spans="1:12" x14ac:dyDescent="0.3">
      <c r="A75" s="195"/>
      <c r="B75" s="195"/>
      <c r="C75" s="19"/>
      <c r="D75" s="19"/>
      <c r="E75" s="197"/>
      <c r="F75" s="185"/>
      <c r="G75" s="198"/>
      <c r="H75" s="195"/>
    </row>
    <row r="76" spans="1:12" x14ac:dyDescent="0.3">
      <c r="A76" s="195"/>
      <c r="B76" s="195"/>
      <c r="C76" s="19"/>
      <c r="D76" s="19"/>
      <c r="E76" s="197"/>
      <c r="F76" s="185"/>
      <c r="G76" s="198"/>
      <c r="H76" s="195"/>
    </row>
  </sheetData>
  <mergeCells count="18">
    <mergeCell ref="A8:H8"/>
    <mergeCell ref="A9:H9"/>
    <mergeCell ref="A26:C26"/>
    <mergeCell ref="A58:C58"/>
    <mergeCell ref="B19:C19"/>
    <mergeCell ref="B25:C25"/>
    <mergeCell ref="A2:H2"/>
    <mergeCell ref="A5:A6"/>
    <mergeCell ref="B5:B6"/>
    <mergeCell ref="C5:C6"/>
    <mergeCell ref="E5:E6"/>
    <mergeCell ref="F5:F6"/>
    <mergeCell ref="H5:H6"/>
    <mergeCell ref="C3:E3"/>
    <mergeCell ref="A73:C73"/>
    <mergeCell ref="A74:B74"/>
    <mergeCell ref="A71:C71"/>
    <mergeCell ref="A72:C7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RowHeight="14.4" x14ac:dyDescent="0.3"/>
  <cols>
    <col min="1" max="1" width="4.6640625" customWidth="1"/>
    <col min="2" max="2" width="24.33203125" customWidth="1"/>
    <col min="3" max="3" width="17.6640625" customWidth="1"/>
    <col min="4" max="4" width="16.109375" customWidth="1"/>
    <col min="5" max="5" width="9.88671875" hidden="1" customWidth="1"/>
    <col min="6" max="6" width="26" customWidth="1"/>
    <col min="7" max="9" width="23.5546875" customWidth="1"/>
  </cols>
  <sheetData>
    <row r="1" spans="1:9" ht="15.6" x14ac:dyDescent="0.3">
      <c r="D1" s="44"/>
      <c r="E1" s="44"/>
      <c r="G1" s="45"/>
      <c r="H1" s="45"/>
      <c r="I1" s="45"/>
    </row>
    <row r="2" spans="1:9" ht="21" x14ac:dyDescent="0.3">
      <c r="A2" s="199" t="s">
        <v>205</v>
      </c>
      <c r="B2" s="199"/>
      <c r="C2" s="199"/>
      <c r="D2" s="199"/>
      <c r="E2" s="199"/>
      <c r="F2" s="199"/>
    </row>
    <row r="3" spans="1:9" x14ac:dyDescent="0.3">
      <c r="B3" s="2"/>
      <c r="C3" s="2"/>
      <c r="D3" s="281" t="s">
        <v>194</v>
      </c>
      <c r="E3" s="281"/>
      <c r="F3" s="281"/>
      <c r="G3" s="40"/>
      <c r="H3" s="2"/>
      <c r="I3" s="2"/>
    </row>
    <row r="4" spans="1:9" ht="15" thickBot="1" x14ac:dyDescent="0.35">
      <c r="A4" s="1"/>
      <c r="B4" s="1"/>
      <c r="C4" s="1"/>
      <c r="D4" s="275"/>
      <c r="E4" s="275"/>
      <c r="F4" s="275"/>
      <c r="G4" s="1"/>
      <c r="H4" s="1"/>
      <c r="I4" s="2"/>
    </row>
    <row r="5" spans="1:9" ht="51.6" thickBot="1" x14ac:dyDescent="0.35">
      <c r="A5" s="249" t="s">
        <v>0</v>
      </c>
      <c r="B5" s="249" t="s">
        <v>72</v>
      </c>
      <c r="C5" s="249" t="s">
        <v>1</v>
      </c>
      <c r="D5" s="250" t="s">
        <v>209</v>
      </c>
      <c r="E5" s="59" t="s">
        <v>73</v>
      </c>
      <c r="F5" s="249" t="s">
        <v>3</v>
      </c>
      <c r="G5" s="249" t="s">
        <v>181</v>
      </c>
      <c r="H5" s="249" t="s">
        <v>180</v>
      </c>
      <c r="I5" s="2"/>
    </row>
    <row r="6" spans="1:9" ht="15" x14ac:dyDescent="0.3">
      <c r="A6" s="282" t="s">
        <v>74</v>
      </c>
      <c r="B6" s="283"/>
      <c r="C6" s="283"/>
      <c r="D6" s="283"/>
      <c r="E6" s="283"/>
      <c r="F6" s="283"/>
      <c r="G6" s="283"/>
      <c r="H6" s="284"/>
      <c r="I6" s="2"/>
    </row>
    <row r="7" spans="1:9" ht="15" x14ac:dyDescent="0.3">
      <c r="A7" s="285" t="s">
        <v>101</v>
      </c>
      <c r="B7" s="286"/>
      <c r="C7" s="286"/>
      <c r="D7" s="286"/>
      <c r="E7" s="286"/>
      <c r="F7" s="286"/>
      <c r="G7" s="286"/>
      <c r="H7" s="287"/>
      <c r="I7" s="2"/>
    </row>
    <row r="8" spans="1:9" ht="39.6" x14ac:dyDescent="0.3">
      <c r="A8" s="214">
        <v>1</v>
      </c>
      <c r="B8" s="213" t="s">
        <v>17</v>
      </c>
      <c r="C8" s="213" t="s">
        <v>18</v>
      </c>
      <c r="D8" s="142">
        <v>21008.400000000001</v>
      </c>
      <c r="E8" s="87"/>
      <c r="F8" s="213" t="s">
        <v>185</v>
      </c>
      <c r="G8" s="213" t="s">
        <v>186</v>
      </c>
      <c r="H8" s="214" t="s">
        <v>176</v>
      </c>
      <c r="I8" s="2"/>
    </row>
    <row r="9" spans="1:9" ht="39.6" x14ac:dyDescent="0.3">
      <c r="A9" s="214">
        <v>2</v>
      </c>
      <c r="B9" s="213" t="s">
        <v>75</v>
      </c>
      <c r="C9" s="213" t="s">
        <v>78</v>
      </c>
      <c r="D9" s="142">
        <v>25210.080000000002</v>
      </c>
      <c r="E9" s="87"/>
      <c r="F9" s="213" t="s">
        <v>183</v>
      </c>
      <c r="G9" s="213" t="s">
        <v>182</v>
      </c>
      <c r="H9" s="214" t="s">
        <v>176</v>
      </c>
      <c r="I9" s="2"/>
    </row>
    <row r="10" spans="1:9" ht="39.6" x14ac:dyDescent="0.3">
      <c r="A10" s="214">
        <v>3</v>
      </c>
      <c r="B10" s="213" t="s">
        <v>169</v>
      </c>
      <c r="C10" s="213" t="s">
        <v>88</v>
      </c>
      <c r="D10" s="186">
        <v>15798.32</v>
      </c>
      <c r="E10" s="87"/>
      <c r="F10" s="213" t="s">
        <v>183</v>
      </c>
      <c r="G10" s="213" t="s">
        <v>184</v>
      </c>
      <c r="H10" s="214" t="s">
        <v>176</v>
      </c>
      <c r="I10" s="2"/>
    </row>
    <row r="11" spans="1:9" ht="16.2" thickBot="1" x14ac:dyDescent="0.35">
      <c r="A11" s="288" t="s">
        <v>76</v>
      </c>
      <c r="B11" s="289"/>
      <c r="C11" s="290"/>
      <c r="D11" s="168">
        <f>D8+D9+D10</f>
        <v>62016.800000000003</v>
      </c>
      <c r="E11" s="143"/>
      <c r="F11" s="144"/>
      <c r="G11" s="145"/>
      <c r="H11" s="146"/>
      <c r="I11" s="2"/>
    </row>
    <row r="12" spans="1:9" ht="15" x14ac:dyDescent="0.3">
      <c r="A12" s="291" t="s">
        <v>77</v>
      </c>
      <c r="B12" s="292"/>
      <c r="C12" s="292"/>
      <c r="D12" s="292"/>
      <c r="E12" s="292"/>
      <c r="F12" s="292"/>
      <c r="G12" s="292"/>
      <c r="H12" s="293"/>
      <c r="I12" s="2"/>
    </row>
    <row r="13" spans="1:9" ht="66" x14ac:dyDescent="0.3">
      <c r="A13" s="214">
        <v>1</v>
      </c>
      <c r="B13" s="213" t="s">
        <v>17</v>
      </c>
      <c r="C13" s="213" t="s">
        <v>18</v>
      </c>
      <c r="D13" s="142">
        <v>4201.68</v>
      </c>
      <c r="E13" s="87"/>
      <c r="F13" s="213" t="s">
        <v>111</v>
      </c>
      <c r="G13" s="213" t="s">
        <v>186</v>
      </c>
      <c r="H13" s="214" t="s">
        <v>176</v>
      </c>
      <c r="I13" s="2"/>
    </row>
    <row r="14" spans="1:9" ht="39.6" x14ac:dyDescent="0.3">
      <c r="A14" s="214">
        <v>2</v>
      </c>
      <c r="B14" s="213" t="s">
        <v>75</v>
      </c>
      <c r="C14" s="213" t="s">
        <v>78</v>
      </c>
      <c r="D14" s="142">
        <v>16806.72</v>
      </c>
      <c r="E14" s="87"/>
      <c r="F14" s="213" t="s">
        <v>183</v>
      </c>
      <c r="G14" s="213" t="s">
        <v>182</v>
      </c>
      <c r="H14" s="214" t="s">
        <v>176</v>
      </c>
      <c r="I14" s="2"/>
    </row>
    <row r="15" spans="1:9" ht="39.6" x14ac:dyDescent="0.3">
      <c r="A15" s="214">
        <v>3</v>
      </c>
      <c r="B15" s="213" t="s">
        <v>169</v>
      </c>
      <c r="C15" s="213" t="s">
        <v>88</v>
      </c>
      <c r="D15" s="186">
        <v>1680.67</v>
      </c>
      <c r="E15" s="87"/>
      <c r="F15" s="213" t="s">
        <v>183</v>
      </c>
      <c r="G15" s="213" t="s">
        <v>184</v>
      </c>
      <c r="H15" s="214" t="s">
        <v>176</v>
      </c>
      <c r="I15" s="2"/>
    </row>
    <row r="16" spans="1:9" ht="31.8" customHeight="1" thickBot="1" x14ac:dyDescent="0.35">
      <c r="A16" s="288" t="s">
        <v>79</v>
      </c>
      <c r="B16" s="289"/>
      <c r="C16" s="290"/>
      <c r="D16" s="225">
        <f>D13+D14+D15</f>
        <v>22689.07</v>
      </c>
      <c r="E16" s="143"/>
      <c r="F16" s="226"/>
      <c r="G16" s="145"/>
      <c r="H16" s="227"/>
      <c r="I16" s="2"/>
    </row>
    <row r="17" spans="1:9" ht="16.2" thickBot="1" x14ac:dyDescent="0.35">
      <c r="A17" s="300" t="s">
        <v>80</v>
      </c>
      <c r="B17" s="300"/>
      <c r="C17" s="300"/>
      <c r="D17" s="228">
        <f>D11+D16</f>
        <v>84705.87</v>
      </c>
      <c r="E17" s="228"/>
      <c r="F17" s="301"/>
      <c r="G17" s="302"/>
      <c r="H17" s="303"/>
      <c r="I17" s="2"/>
    </row>
    <row r="18" spans="1:9" ht="15.6" x14ac:dyDescent="0.3">
      <c r="A18" s="304" t="s">
        <v>4</v>
      </c>
      <c r="B18" s="305"/>
      <c r="C18" s="305"/>
      <c r="D18" s="305"/>
      <c r="E18" s="305"/>
      <c r="F18" s="305"/>
      <c r="G18" s="305"/>
      <c r="H18" s="306"/>
      <c r="I18" s="2"/>
    </row>
    <row r="19" spans="1:9" ht="15.6" x14ac:dyDescent="0.3">
      <c r="A19" s="307" t="s">
        <v>102</v>
      </c>
      <c r="B19" s="308"/>
      <c r="C19" s="308"/>
      <c r="D19" s="308"/>
      <c r="E19" s="308"/>
      <c r="F19" s="308"/>
      <c r="G19" s="308"/>
      <c r="H19" s="309"/>
      <c r="I19" s="2"/>
    </row>
    <row r="20" spans="1:9" ht="39.6" x14ac:dyDescent="0.3">
      <c r="A20" s="214">
        <v>1</v>
      </c>
      <c r="B20" s="213" t="s">
        <v>170</v>
      </c>
      <c r="C20" s="213">
        <v>64210000</v>
      </c>
      <c r="D20" s="174">
        <v>2016.8</v>
      </c>
      <c r="E20" s="87"/>
      <c r="F20" s="213" t="s">
        <v>185</v>
      </c>
      <c r="G20" s="213" t="s">
        <v>187</v>
      </c>
      <c r="H20" s="214" t="s">
        <v>177</v>
      </c>
      <c r="I20" s="2"/>
    </row>
    <row r="21" spans="1:9" ht="52.8" x14ac:dyDescent="0.3">
      <c r="A21" s="214">
        <v>2</v>
      </c>
      <c r="B21" s="213" t="s">
        <v>189</v>
      </c>
      <c r="C21" s="213" t="s">
        <v>108</v>
      </c>
      <c r="D21" s="174">
        <v>15836</v>
      </c>
      <c r="E21" s="87"/>
      <c r="F21" s="213" t="s">
        <v>185</v>
      </c>
      <c r="G21" s="213" t="s">
        <v>190</v>
      </c>
      <c r="H21" s="214" t="s">
        <v>177</v>
      </c>
      <c r="I21" s="2"/>
    </row>
    <row r="22" spans="1:9" x14ac:dyDescent="0.3">
      <c r="A22" s="214">
        <v>3</v>
      </c>
      <c r="B22" s="213" t="s">
        <v>85</v>
      </c>
      <c r="C22" s="213" t="s">
        <v>86</v>
      </c>
      <c r="D22" s="174">
        <v>992000</v>
      </c>
      <c r="E22" s="87"/>
      <c r="F22" s="276" t="s">
        <v>199</v>
      </c>
      <c r="G22" s="279" t="s">
        <v>200</v>
      </c>
      <c r="H22" s="280" t="s">
        <v>201</v>
      </c>
      <c r="I22" s="2"/>
    </row>
    <row r="23" spans="1:9" x14ac:dyDescent="0.3">
      <c r="A23" s="214">
        <v>4</v>
      </c>
      <c r="B23" s="213" t="s">
        <v>91</v>
      </c>
      <c r="C23" s="213" t="s">
        <v>90</v>
      </c>
      <c r="D23" s="174">
        <v>149369.75</v>
      </c>
      <c r="E23" s="87"/>
      <c r="F23" s="277"/>
      <c r="G23" s="279"/>
      <c r="H23" s="280"/>
      <c r="I23" s="2"/>
    </row>
    <row r="24" spans="1:9" x14ac:dyDescent="0.3">
      <c r="A24" s="214">
        <v>5</v>
      </c>
      <c r="B24" s="213" t="s">
        <v>92</v>
      </c>
      <c r="C24" s="213" t="s">
        <v>93</v>
      </c>
      <c r="D24" s="174">
        <v>15226.88</v>
      </c>
      <c r="E24" s="87"/>
      <c r="F24" s="278"/>
      <c r="G24" s="279"/>
      <c r="H24" s="280"/>
      <c r="I24" s="2"/>
    </row>
    <row r="25" spans="1:9" ht="15" thickBot="1" x14ac:dyDescent="0.35">
      <c r="A25" s="288" t="s">
        <v>103</v>
      </c>
      <c r="B25" s="289"/>
      <c r="C25" s="290"/>
      <c r="D25" s="229">
        <f>D20+D21+D22+D23+D24</f>
        <v>1174449.43</v>
      </c>
      <c r="E25" s="230"/>
      <c r="F25" s="231"/>
      <c r="G25" s="232"/>
      <c r="H25" s="233"/>
      <c r="I25" s="2"/>
    </row>
    <row r="26" spans="1:9" ht="16.2" thickBot="1" x14ac:dyDescent="0.35">
      <c r="A26" s="296" t="s">
        <v>82</v>
      </c>
      <c r="B26" s="296"/>
      <c r="C26" s="296"/>
      <c r="D26" s="63">
        <f>D25</f>
        <v>1174449.43</v>
      </c>
      <c r="E26" s="65"/>
      <c r="F26" s="297"/>
      <c r="G26" s="298"/>
      <c r="H26" s="299"/>
      <c r="I26" s="2"/>
    </row>
    <row r="27" spans="1:9" ht="16.2" thickBot="1" x14ac:dyDescent="0.35">
      <c r="A27" s="294" t="s">
        <v>83</v>
      </c>
      <c r="B27" s="295"/>
      <c r="C27" s="295"/>
      <c r="D27" s="64">
        <f>D26+D17</f>
        <v>1259155.2999999998</v>
      </c>
      <c r="E27" s="60"/>
      <c r="F27" s="60"/>
      <c r="G27" s="60"/>
      <c r="H27" s="61"/>
    </row>
  </sheetData>
  <mergeCells count="18">
    <mergeCell ref="A27:C27"/>
    <mergeCell ref="A26:C26"/>
    <mergeCell ref="F26:H26"/>
    <mergeCell ref="A16:C16"/>
    <mergeCell ref="A17:C17"/>
    <mergeCell ref="F17:H17"/>
    <mergeCell ref="A18:H18"/>
    <mergeCell ref="A19:H19"/>
    <mergeCell ref="A25:C25"/>
    <mergeCell ref="D4:F4"/>
    <mergeCell ref="F22:F24"/>
    <mergeCell ref="G22:G24"/>
    <mergeCell ref="H22:H24"/>
    <mergeCell ref="D3:F3"/>
    <mergeCell ref="A6:H6"/>
    <mergeCell ref="A7:H7"/>
    <mergeCell ref="A11:C11"/>
    <mergeCell ref="A12:H1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workbookViewId="0"/>
  </sheetViews>
  <sheetFormatPr defaultRowHeight="14.4" x14ac:dyDescent="0.3"/>
  <cols>
    <col min="1" max="1" width="5.5546875" customWidth="1"/>
    <col min="2" max="2" width="34" customWidth="1"/>
    <col min="3" max="3" width="15.5546875" customWidth="1"/>
    <col min="4" max="4" width="18.6640625" style="36" customWidth="1"/>
    <col min="5" max="5" width="16.109375" style="44" customWidth="1"/>
    <col min="6" max="6" width="15.109375" style="44" customWidth="1"/>
    <col min="7" max="7" width="14.88671875" style="132" customWidth="1"/>
    <col min="8" max="8" width="17.44140625" customWidth="1"/>
    <col min="11" max="11" width="10.109375" bestFit="1" customWidth="1"/>
    <col min="17" max="17" width="10.109375" bestFit="1" customWidth="1"/>
  </cols>
  <sheetData>
    <row r="1" spans="1:11" x14ac:dyDescent="0.3">
      <c r="A1" s="2"/>
      <c r="B1" s="2"/>
      <c r="C1" s="2"/>
      <c r="D1" s="27"/>
      <c r="E1" s="40"/>
      <c r="F1" s="40"/>
      <c r="G1" s="105"/>
      <c r="H1" s="2"/>
      <c r="I1" s="2"/>
      <c r="J1" s="2"/>
    </row>
    <row r="2" spans="1:11" ht="20.25" customHeight="1" x14ac:dyDescent="0.3">
      <c r="A2" s="257" t="s">
        <v>206</v>
      </c>
      <c r="B2" s="257"/>
      <c r="C2" s="257"/>
      <c r="D2" s="257"/>
      <c r="E2" s="257"/>
      <c r="F2" s="257"/>
      <c r="G2" s="257"/>
      <c r="H2" s="257"/>
    </row>
    <row r="3" spans="1:11" ht="20.25" customHeight="1" thickBot="1" x14ac:dyDescent="0.35">
      <c r="A3" s="88"/>
      <c r="B3" s="88"/>
      <c r="C3" s="257" t="s">
        <v>162</v>
      </c>
      <c r="D3" s="257"/>
      <c r="E3" s="257"/>
      <c r="F3" s="88"/>
      <c r="G3" s="103"/>
      <c r="H3" s="88"/>
    </row>
    <row r="4" spans="1:11" ht="51" customHeight="1" x14ac:dyDescent="0.3">
      <c r="A4" s="258" t="s">
        <v>0</v>
      </c>
      <c r="B4" s="260" t="s">
        <v>12</v>
      </c>
      <c r="C4" s="260" t="s">
        <v>1</v>
      </c>
      <c r="D4" s="28" t="s">
        <v>13</v>
      </c>
      <c r="E4" s="262" t="s">
        <v>14</v>
      </c>
      <c r="F4" s="262" t="s">
        <v>15</v>
      </c>
      <c r="G4" s="104" t="s">
        <v>2</v>
      </c>
      <c r="H4" s="264" t="s">
        <v>5</v>
      </c>
    </row>
    <row r="5" spans="1:11" ht="15" thickBot="1" x14ac:dyDescent="0.35">
      <c r="A5" s="259"/>
      <c r="B5" s="261"/>
      <c r="C5" s="261"/>
      <c r="D5" s="29" t="s">
        <v>6</v>
      </c>
      <c r="E5" s="263"/>
      <c r="F5" s="263"/>
      <c r="G5" s="4" t="s">
        <v>7</v>
      </c>
      <c r="H5" s="265"/>
    </row>
    <row r="6" spans="1:11" ht="15" thickBot="1" x14ac:dyDescent="0.35">
      <c r="A6" s="5"/>
      <c r="B6" s="6"/>
      <c r="C6" s="6"/>
      <c r="D6" s="30"/>
      <c r="E6" s="7"/>
      <c r="F6" s="7"/>
      <c r="G6" s="7"/>
      <c r="H6" s="8"/>
    </row>
    <row r="7" spans="1:11" x14ac:dyDescent="0.3">
      <c r="A7" s="310" t="s">
        <v>60</v>
      </c>
      <c r="B7" s="311"/>
      <c r="C7" s="311"/>
      <c r="D7" s="311"/>
      <c r="E7" s="311"/>
      <c r="F7" s="311"/>
      <c r="G7" s="311"/>
      <c r="H7" s="312"/>
      <c r="K7" s="36"/>
    </row>
    <row r="8" spans="1:11" ht="17.399999999999999" x14ac:dyDescent="0.3">
      <c r="A8" s="106" t="s">
        <v>153</v>
      </c>
      <c r="B8" s="106"/>
      <c r="C8" s="108"/>
      <c r="D8" s="109"/>
      <c r="E8" s="110"/>
      <c r="F8" s="110"/>
      <c r="G8" s="133"/>
      <c r="H8" s="108"/>
    </row>
    <row r="9" spans="1:11" ht="17.399999999999999" x14ac:dyDescent="0.3">
      <c r="A9" s="106"/>
      <c r="B9" s="107" t="s">
        <v>126</v>
      </c>
      <c r="C9" s="113"/>
      <c r="D9" s="114"/>
      <c r="E9" s="115"/>
      <c r="F9" s="115"/>
      <c r="G9" s="134"/>
      <c r="H9" s="116"/>
    </row>
    <row r="10" spans="1:11" s="25" customFormat="1" ht="33" customHeight="1" x14ac:dyDescent="0.3">
      <c r="A10" s="73">
        <v>1</v>
      </c>
      <c r="B10" s="15" t="s">
        <v>41</v>
      </c>
      <c r="C10" s="111" t="s">
        <v>88</v>
      </c>
      <c r="D10" s="203">
        <v>15798.32</v>
      </c>
      <c r="E10" s="219">
        <v>45292</v>
      </c>
      <c r="F10" s="219">
        <v>45627</v>
      </c>
      <c r="G10" s="112" t="s">
        <v>9</v>
      </c>
      <c r="H10" s="112" t="s">
        <v>176</v>
      </c>
    </row>
    <row r="11" spans="1:11" s="25" customFormat="1" ht="39.6" x14ac:dyDescent="0.3">
      <c r="A11" s="73">
        <v>2</v>
      </c>
      <c r="B11" s="15" t="s">
        <v>19</v>
      </c>
      <c r="C11" s="18" t="s">
        <v>20</v>
      </c>
      <c r="D11" s="32">
        <v>75798.320000000007</v>
      </c>
      <c r="E11" s="215">
        <v>45292</v>
      </c>
      <c r="F11" s="215">
        <v>45627</v>
      </c>
      <c r="G11" s="13" t="s">
        <v>9</v>
      </c>
      <c r="H11" s="13" t="s">
        <v>16</v>
      </c>
      <c r="I11" s="56"/>
      <c r="J11" s="56"/>
      <c r="K11" s="56"/>
    </row>
    <row r="12" spans="1:11" ht="26.4" x14ac:dyDescent="0.3">
      <c r="A12" s="73">
        <v>3</v>
      </c>
      <c r="B12" s="22" t="s">
        <v>40</v>
      </c>
      <c r="C12" s="23" t="s">
        <v>23</v>
      </c>
      <c r="D12" s="33">
        <v>4201.68</v>
      </c>
      <c r="E12" s="215">
        <v>45292</v>
      </c>
      <c r="F12" s="215">
        <v>45627</v>
      </c>
      <c r="G12" s="13" t="s">
        <v>9</v>
      </c>
      <c r="H12" s="16" t="s">
        <v>16</v>
      </c>
    </row>
    <row r="13" spans="1:11" x14ac:dyDescent="0.3">
      <c r="A13" s="73">
        <v>4</v>
      </c>
      <c r="B13" s="22" t="s">
        <v>17</v>
      </c>
      <c r="C13" s="23" t="s">
        <v>18</v>
      </c>
      <c r="D13" s="33">
        <v>21008.400000000001</v>
      </c>
      <c r="E13" s="215">
        <v>45292</v>
      </c>
      <c r="F13" s="215">
        <v>45627</v>
      </c>
      <c r="G13" s="13" t="s">
        <v>9</v>
      </c>
      <c r="H13" s="16" t="s">
        <v>176</v>
      </c>
    </row>
    <row r="14" spans="1:11" x14ac:dyDescent="0.3">
      <c r="A14" s="73">
        <v>5</v>
      </c>
      <c r="B14" s="22" t="s">
        <v>193</v>
      </c>
      <c r="C14" s="23" t="s">
        <v>119</v>
      </c>
      <c r="D14" s="33">
        <v>840.34</v>
      </c>
      <c r="E14" s="215">
        <v>45292</v>
      </c>
      <c r="F14" s="215">
        <v>45627</v>
      </c>
      <c r="G14" s="13" t="s">
        <v>9</v>
      </c>
      <c r="H14" s="16" t="s">
        <v>16</v>
      </c>
    </row>
    <row r="15" spans="1:11" x14ac:dyDescent="0.3">
      <c r="A15" s="73"/>
      <c r="B15" s="120" t="s">
        <v>127</v>
      </c>
      <c r="C15" s="23"/>
      <c r="D15" s="53">
        <f>SUM(D10:D14)</f>
        <v>117647.06</v>
      </c>
      <c r="E15" s="13"/>
      <c r="F15" s="13"/>
      <c r="G15" s="13"/>
      <c r="H15" s="16"/>
    </row>
    <row r="16" spans="1:11" ht="17.399999999999999" x14ac:dyDescent="0.3">
      <c r="A16" s="121"/>
      <c r="B16" s="107" t="s">
        <v>128</v>
      </c>
      <c r="C16" s="122"/>
      <c r="D16" s="123"/>
      <c r="E16" s="124"/>
      <c r="F16" s="124"/>
      <c r="G16" s="135"/>
      <c r="H16" s="125"/>
    </row>
    <row r="17" spans="1:8" x14ac:dyDescent="0.3">
      <c r="A17" s="73">
        <v>1</v>
      </c>
      <c r="B17" s="118" t="s">
        <v>66</v>
      </c>
      <c r="C17" s="12" t="s">
        <v>67</v>
      </c>
      <c r="D17" s="32">
        <v>43907.56</v>
      </c>
      <c r="E17" s="219">
        <v>45292</v>
      </c>
      <c r="F17" s="219">
        <v>45627</v>
      </c>
      <c r="G17" s="12" t="s">
        <v>9</v>
      </c>
      <c r="H17" s="70" t="s">
        <v>16</v>
      </c>
    </row>
    <row r="18" spans="1:8" x14ac:dyDescent="0.3">
      <c r="A18" s="73">
        <v>2</v>
      </c>
      <c r="B18" s="118" t="s">
        <v>91</v>
      </c>
      <c r="C18" s="12" t="s">
        <v>90</v>
      </c>
      <c r="D18" s="32">
        <v>149369.75</v>
      </c>
      <c r="E18" s="219">
        <v>45292</v>
      </c>
      <c r="F18" s="219">
        <v>45627</v>
      </c>
      <c r="G18" s="12" t="s">
        <v>174</v>
      </c>
      <c r="H18" s="70" t="s">
        <v>16</v>
      </c>
    </row>
    <row r="19" spans="1:8" x14ac:dyDescent="0.3">
      <c r="A19" s="126"/>
      <c r="B19" s="117" t="s">
        <v>129</v>
      </c>
      <c r="C19" s="126"/>
      <c r="D19" s="127">
        <f>D17+D18</f>
        <v>193277.31</v>
      </c>
      <c r="E19" s="117"/>
      <c r="F19" s="117"/>
      <c r="G19" s="136"/>
      <c r="H19" s="126"/>
    </row>
    <row r="20" spans="1:8" ht="17.399999999999999" x14ac:dyDescent="0.3">
      <c r="A20" s="121"/>
      <c r="B20" s="107" t="s">
        <v>130</v>
      </c>
      <c r="C20" s="122"/>
      <c r="D20" s="123"/>
      <c r="E20" s="124"/>
      <c r="F20" s="124"/>
      <c r="G20" s="135"/>
      <c r="H20" s="125"/>
    </row>
    <row r="21" spans="1:8" x14ac:dyDescent="0.3">
      <c r="A21" s="73">
        <v>1</v>
      </c>
      <c r="B21" s="118" t="s">
        <v>59</v>
      </c>
      <c r="C21" s="70" t="s">
        <v>58</v>
      </c>
      <c r="D21" s="32">
        <v>9983.2000000000007</v>
      </c>
      <c r="E21" s="219">
        <v>45292</v>
      </c>
      <c r="F21" s="219">
        <v>45627</v>
      </c>
      <c r="G21" s="12" t="s">
        <v>175</v>
      </c>
      <c r="H21" s="70" t="s">
        <v>16</v>
      </c>
    </row>
    <row r="22" spans="1:8" x14ac:dyDescent="0.3">
      <c r="A22" s="73">
        <v>2</v>
      </c>
      <c r="B22" s="118" t="s">
        <v>92</v>
      </c>
      <c r="C22" s="70" t="s">
        <v>93</v>
      </c>
      <c r="D22" s="32">
        <v>15226.88</v>
      </c>
      <c r="E22" s="219">
        <v>45292</v>
      </c>
      <c r="F22" s="219">
        <v>45627</v>
      </c>
      <c r="G22" s="12" t="s">
        <v>174</v>
      </c>
      <c r="H22" s="70" t="s">
        <v>16</v>
      </c>
    </row>
    <row r="23" spans="1:8" x14ac:dyDescent="0.3">
      <c r="A23" s="126"/>
      <c r="B23" s="117" t="s">
        <v>131</v>
      </c>
      <c r="C23" s="126"/>
      <c r="D23" s="127">
        <f>D21+D22</f>
        <v>25210.080000000002</v>
      </c>
      <c r="E23" s="117"/>
      <c r="F23" s="117"/>
      <c r="G23" s="136"/>
      <c r="H23" s="126"/>
    </row>
    <row r="24" spans="1:8" ht="17.399999999999999" x14ac:dyDescent="0.3">
      <c r="A24" s="121"/>
      <c r="B24" s="107" t="s">
        <v>132</v>
      </c>
      <c r="C24" s="122"/>
      <c r="D24" s="123"/>
      <c r="E24" s="124"/>
      <c r="F24" s="124"/>
      <c r="G24" s="135"/>
      <c r="H24" s="125"/>
    </row>
    <row r="25" spans="1:8" ht="15" x14ac:dyDescent="0.25">
      <c r="A25" s="73">
        <v>1</v>
      </c>
      <c r="B25" s="118" t="s">
        <v>75</v>
      </c>
      <c r="C25" s="70" t="s">
        <v>78</v>
      </c>
      <c r="D25" s="32">
        <v>25210.080000000002</v>
      </c>
      <c r="E25" s="219">
        <v>45292</v>
      </c>
      <c r="F25" s="219">
        <v>45627</v>
      </c>
      <c r="G25" s="12" t="s">
        <v>9</v>
      </c>
      <c r="H25" s="70" t="s">
        <v>176</v>
      </c>
    </row>
    <row r="26" spans="1:8" ht="15" x14ac:dyDescent="0.25">
      <c r="A26" s="70"/>
      <c r="B26" s="117" t="s">
        <v>155</v>
      </c>
      <c r="C26" s="126"/>
      <c r="D26" s="127">
        <v>25210.080000000002</v>
      </c>
      <c r="E26" s="118"/>
      <c r="F26" s="118"/>
      <c r="G26" s="12"/>
      <c r="H26" s="70"/>
    </row>
    <row r="27" spans="1:8" ht="17.399999999999999" x14ac:dyDescent="0.3">
      <c r="A27" s="121"/>
      <c r="B27" s="107" t="s">
        <v>133</v>
      </c>
      <c r="C27" s="122"/>
      <c r="D27" s="123"/>
      <c r="E27" s="124"/>
      <c r="F27" s="124"/>
      <c r="G27" s="135"/>
      <c r="H27" s="125"/>
    </row>
    <row r="28" spans="1:8" ht="27" customHeight="1" x14ac:dyDescent="0.3">
      <c r="A28" s="73">
        <v>1</v>
      </c>
      <c r="B28" s="119" t="s">
        <v>57</v>
      </c>
      <c r="C28" s="70" t="s">
        <v>56</v>
      </c>
      <c r="D28" s="32">
        <v>122373.96</v>
      </c>
      <c r="E28" s="219">
        <v>45292</v>
      </c>
      <c r="F28" s="219">
        <v>45627</v>
      </c>
      <c r="G28" s="12" t="s">
        <v>9</v>
      </c>
      <c r="H28" s="70" t="s">
        <v>16</v>
      </c>
    </row>
    <row r="29" spans="1:8" x14ac:dyDescent="0.3">
      <c r="A29" s="73">
        <v>2</v>
      </c>
      <c r="B29" s="118" t="s">
        <v>47</v>
      </c>
      <c r="C29" s="70" t="s">
        <v>48</v>
      </c>
      <c r="D29" s="32">
        <v>300</v>
      </c>
      <c r="E29" s="219">
        <v>45292</v>
      </c>
      <c r="F29" s="219">
        <v>45627</v>
      </c>
      <c r="G29" s="12" t="s">
        <v>9</v>
      </c>
      <c r="H29" s="70" t="s">
        <v>16</v>
      </c>
    </row>
    <row r="30" spans="1:8" x14ac:dyDescent="0.3">
      <c r="A30" s="73">
        <v>3</v>
      </c>
      <c r="B30" s="118" t="s">
        <v>46</v>
      </c>
      <c r="C30" s="70" t="s">
        <v>29</v>
      </c>
      <c r="D30" s="32">
        <v>13800</v>
      </c>
      <c r="E30" s="219">
        <v>45292</v>
      </c>
      <c r="F30" s="219">
        <v>45627</v>
      </c>
      <c r="G30" s="12" t="s">
        <v>9</v>
      </c>
      <c r="H30" s="70" t="s">
        <v>16</v>
      </c>
    </row>
    <row r="31" spans="1:8" ht="29.25" customHeight="1" x14ac:dyDescent="0.3">
      <c r="A31" s="73">
        <v>4</v>
      </c>
      <c r="B31" s="118" t="s">
        <v>170</v>
      </c>
      <c r="C31" s="15" t="s">
        <v>81</v>
      </c>
      <c r="D31" s="32">
        <v>2016.8</v>
      </c>
      <c r="E31" s="219">
        <v>45292</v>
      </c>
      <c r="F31" s="219">
        <v>45627</v>
      </c>
      <c r="G31" s="13" t="s">
        <v>9</v>
      </c>
      <c r="H31" s="16" t="s">
        <v>177</v>
      </c>
    </row>
    <row r="32" spans="1:8" ht="27" customHeight="1" x14ac:dyDescent="0.3">
      <c r="A32" s="73">
        <v>5</v>
      </c>
      <c r="B32" s="119" t="s">
        <v>112</v>
      </c>
      <c r="C32" s="70" t="s">
        <v>63</v>
      </c>
      <c r="D32" s="32">
        <v>605.04</v>
      </c>
      <c r="E32" s="219">
        <v>45292</v>
      </c>
      <c r="F32" s="219">
        <v>45627</v>
      </c>
      <c r="G32" s="12" t="s">
        <v>9</v>
      </c>
      <c r="H32" s="70" t="s">
        <v>16</v>
      </c>
    </row>
    <row r="33" spans="1:11" ht="27" customHeight="1" x14ac:dyDescent="0.3">
      <c r="A33" s="73">
        <v>6</v>
      </c>
      <c r="B33" s="119" t="s">
        <v>191</v>
      </c>
      <c r="C33" s="70" t="s">
        <v>192</v>
      </c>
      <c r="D33" s="32">
        <v>400</v>
      </c>
      <c r="E33" s="219">
        <v>45292</v>
      </c>
      <c r="F33" s="219">
        <v>45627</v>
      </c>
      <c r="G33" s="12" t="s">
        <v>9</v>
      </c>
      <c r="H33" s="70" t="s">
        <v>16</v>
      </c>
    </row>
    <row r="34" spans="1:11" x14ac:dyDescent="0.3">
      <c r="A34" s="70"/>
      <c r="B34" s="117" t="s">
        <v>134</v>
      </c>
      <c r="C34" s="70"/>
      <c r="D34" s="127">
        <f>D28+D29+D30+D31+D32+D33</f>
        <v>139495.80000000002</v>
      </c>
      <c r="E34" s="118"/>
      <c r="F34" s="118"/>
      <c r="G34" s="12"/>
      <c r="H34" s="70"/>
    </row>
    <row r="35" spans="1:11" ht="17.399999999999999" x14ac:dyDescent="0.3">
      <c r="A35" s="121"/>
      <c r="B35" s="107" t="s">
        <v>135</v>
      </c>
      <c r="C35" s="122"/>
      <c r="D35" s="123"/>
      <c r="E35" s="124"/>
      <c r="F35" s="124"/>
      <c r="G35" s="135"/>
      <c r="H35" s="125"/>
    </row>
    <row r="36" spans="1:11" ht="27.75" customHeight="1" x14ac:dyDescent="0.3">
      <c r="A36" s="73">
        <v>1</v>
      </c>
      <c r="B36" s="119" t="s">
        <v>30</v>
      </c>
      <c r="C36" s="70" t="s">
        <v>33</v>
      </c>
      <c r="D36" s="32">
        <v>44320.17</v>
      </c>
      <c r="E36" s="219">
        <v>45292</v>
      </c>
      <c r="F36" s="219">
        <v>45627</v>
      </c>
      <c r="G36" s="12" t="s">
        <v>9</v>
      </c>
      <c r="H36" s="70" t="s">
        <v>16</v>
      </c>
    </row>
    <row r="37" spans="1:11" x14ac:dyDescent="0.3">
      <c r="A37" s="73">
        <v>2</v>
      </c>
      <c r="B37" s="118" t="s">
        <v>124</v>
      </c>
      <c r="C37" s="70" t="s">
        <v>42</v>
      </c>
      <c r="D37" s="32">
        <v>10019.33</v>
      </c>
      <c r="E37" s="219">
        <v>45292</v>
      </c>
      <c r="F37" s="219">
        <v>45627</v>
      </c>
      <c r="G37" s="12" t="s">
        <v>9</v>
      </c>
      <c r="H37" s="70" t="s">
        <v>16</v>
      </c>
    </row>
    <row r="38" spans="1:11" ht="28.5" customHeight="1" x14ac:dyDescent="0.3">
      <c r="A38" s="73">
        <v>3</v>
      </c>
      <c r="B38" s="119" t="s">
        <v>125</v>
      </c>
      <c r="C38" s="70" t="s">
        <v>34</v>
      </c>
      <c r="D38" s="32">
        <v>7595.8</v>
      </c>
      <c r="E38" s="219">
        <v>45292</v>
      </c>
      <c r="F38" s="219">
        <v>45627</v>
      </c>
      <c r="G38" s="12" t="s">
        <v>9</v>
      </c>
      <c r="H38" s="70" t="s">
        <v>16</v>
      </c>
    </row>
    <row r="39" spans="1:11" x14ac:dyDescent="0.3">
      <c r="A39" s="73">
        <v>4</v>
      </c>
      <c r="B39" s="118" t="s">
        <v>49</v>
      </c>
      <c r="C39" s="70" t="s">
        <v>50</v>
      </c>
      <c r="D39" s="32">
        <v>7456.3</v>
      </c>
      <c r="E39" s="219">
        <v>45292</v>
      </c>
      <c r="F39" s="219">
        <v>45627</v>
      </c>
      <c r="G39" s="12" t="s">
        <v>9</v>
      </c>
      <c r="H39" s="70" t="s">
        <v>16</v>
      </c>
    </row>
    <row r="40" spans="1:11" ht="27.75" customHeight="1" x14ac:dyDescent="0.3">
      <c r="A40" s="73">
        <v>5</v>
      </c>
      <c r="B40" s="119" t="s">
        <v>188</v>
      </c>
      <c r="C40" s="70" t="s">
        <v>108</v>
      </c>
      <c r="D40" s="32">
        <v>3840</v>
      </c>
      <c r="E40" s="219">
        <v>45292</v>
      </c>
      <c r="F40" s="219">
        <v>45627</v>
      </c>
      <c r="G40" s="12" t="s">
        <v>9</v>
      </c>
      <c r="H40" s="70" t="s">
        <v>195</v>
      </c>
      <c r="I40" s="196"/>
    </row>
    <row r="41" spans="1:11" ht="23.25" customHeight="1" x14ac:dyDescent="0.3">
      <c r="A41" s="73">
        <v>6</v>
      </c>
      <c r="B41" s="119" t="s">
        <v>189</v>
      </c>
      <c r="C41" s="70" t="s">
        <v>108</v>
      </c>
      <c r="D41" s="32">
        <v>15836</v>
      </c>
      <c r="E41" s="219">
        <v>45292</v>
      </c>
      <c r="F41" s="219">
        <v>45627</v>
      </c>
      <c r="G41" s="12" t="s">
        <v>9</v>
      </c>
      <c r="H41" s="70" t="s">
        <v>177</v>
      </c>
      <c r="I41" s="196"/>
    </row>
    <row r="42" spans="1:11" x14ac:dyDescent="0.3">
      <c r="A42" s="70"/>
      <c r="B42" s="117" t="s">
        <v>136</v>
      </c>
      <c r="C42" s="126"/>
      <c r="D42" s="127">
        <f>SUM(D36:D41)</f>
        <v>89067.6</v>
      </c>
      <c r="E42" s="118"/>
      <c r="F42" s="118"/>
      <c r="G42" s="12"/>
      <c r="H42" s="70"/>
    </row>
    <row r="43" spans="1:11" ht="17.399999999999999" x14ac:dyDescent="0.3">
      <c r="A43" s="121"/>
      <c r="B43" s="107" t="s">
        <v>137</v>
      </c>
      <c r="C43" s="122"/>
      <c r="D43" s="123"/>
      <c r="E43" s="124"/>
      <c r="F43" s="124"/>
      <c r="G43" s="135"/>
      <c r="H43" s="125"/>
      <c r="K43" t="s">
        <v>196</v>
      </c>
    </row>
    <row r="44" spans="1:11" x14ac:dyDescent="0.3">
      <c r="A44" s="73">
        <v>1</v>
      </c>
      <c r="B44" s="118" t="s">
        <v>31</v>
      </c>
      <c r="C44" s="70" t="s">
        <v>28</v>
      </c>
      <c r="D44" s="32">
        <v>70332.77</v>
      </c>
      <c r="E44" s="219">
        <v>45292</v>
      </c>
      <c r="F44" s="219">
        <v>45627</v>
      </c>
      <c r="G44" s="12" t="s">
        <v>9</v>
      </c>
      <c r="H44" s="70" t="s">
        <v>16</v>
      </c>
    </row>
    <row r="45" spans="1:11" ht="26.4" x14ac:dyDescent="0.3">
      <c r="A45" s="73">
        <v>2</v>
      </c>
      <c r="B45" s="17" t="s">
        <v>61</v>
      </c>
      <c r="C45" s="15" t="s">
        <v>62</v>
      </c>
      <c r="D45" s="32">
        <v>7593.27</v>
      </c>
      <c r="E45" s="219">
        <v>45292</v>
      </c>
      <c r="F45" s="219">
        <v>45627</v>
      </c>
      <c r="G45" s="14" t="s">
        <v>9</v>
      </c>
      <c r="H45" s="129" t="s">
        <v>16</v>
      </c>
    </row>
    <row r="46" spans="1:11" x14ac:dyDescent="0.3">
      <c r="A46" s="73">
        <v>3</v>
      </c>
      <c r="B46" s="118" t="s">
        <v>45</v>
      </c>
      <c r="C46" s="70" t="s">
        <v>32</v>
      </c>
      <c r="D46" s="32">
        <v>55545</v>
      </c>
      <c r="E46" s="219">
        <v>45292</v>
      </c>
      <c r="F46" s="219">
        <v>45627</v>
      </c>
      <c r="G46" s="12" t="s">
        <v>9</v>
      </c>
      <c r="H46" s="70" t="s">
        <v>16</v>
      </c>
    </row>
    <row r="47" spans="1:11" x14ac:dyDescent="0.3">
      <c r="A47" s="73">
        <v>4</v>
      </c>
      <c r="B47" s="118" t="s">
        <v>105</v>
      </c>
      <c r="C47" s="70" t="s">
        <v>106</v>
      </c>
      <c r="D47" s="32">
        <v>5800</v>
      </c>
      <c r="E47" s="219">
        <v>45292</v>
      </c>
      <c r="F47" s="219">
        <v>45627</v>
      </c>
      <c r="G47" s="12" t="s">
        <v>9</v>
      </c>
      <c r="H47" s="70" t="s">
        <v>16</v>
      </c>
    </row>
    <row r="48" spans="1:11" x14ac:dyDescent="0.3">
      <c r="A48" s="73">
        <v>5</v>
      </c>
      <c r="B48" s="118" t="s">
        <v>178</v>
      </c>
      <c r="C48" s="70" t="s">
        <v>113</v>
      </c>
      <c r="D48" s="32">
        <v>13445.38</v>
      </c>
      <c r="E48" s="219">
        <v>45292</v>
      </c>
      <c r="F48" s="219">
        <v>45627</v>
      </c>
      <c r="G48" s="12" t="s">
        <v>9</v>
      </c>
      <c r="H48" s="70" t="s">
        <v>16</v>
      </c>
    </row>
    <row r="49" spans="1:8" x14ac:dyDescent="0.3">
      <c r="A49" s="73">
        <v>6</v>
      </c>
      <c r="B49" s="118" t="s">
        <v>158</v>
      </c>
      <c r="C49" s="70" t="s">
        <v>109</v>
      </c>
      <c r="D49" s="32">
        <v>4000</v>
      </c>
      <c r="E49" s="219">
        <v>45292</v>
      </c>
      <c r="F49" s="219">
        <v>45627</v>
      </c>
      <c r="G49" s="12" t="s">
        <v>9</v>
      </c>
      <c r="H49" s="70" t="s">
        <v>16</v>
      </c>
    </row>
    <row r="50" spans="1:8" x14ac:dyDescent="0.3">
      <c r="A50" s="73">
        <v>7</v>
      </c>
      <c r="B50" s="128" t="s">
        <v>43</v>
      </c>
      <c r="C50" s="70" t="s">
        <v>11</v>
      </c>
      <c r="D50" s="32">
        <v>4968</v>
      </c>
      <c r="E50" s="219">
        <v>45292</v>
      </c>
      <c r="F50" s="219">
        <v>45627</v>
      </c>
      <c r="G50" s="12" t="s">
        <v>9</v>
      </c>
      <c r="H50" s="70" t="s">
        <v>16</v>
      </c>
    </row>
    <row r="51" spans="1:8" ht="26.4" x14ac:dyDescent="0.3">
      <c r="A51" s="73">
        <v>8</v>
      </c>
      <c r="B51" s="17" t="s">
        <v>114</v>
      </c>
      <c r="C51" s="15" t="s">
        <v>55</v>
      </c>
      <c r="D51" s="32">
        <v>17147.060000000001</v>
      </c>
      <c r="E51" s="219">
        <v>45292</v>
      </c>
      <c r="F51" s="219">
        <v>45627</v>
      </c>
      <c r="G51" s="14" t="s">
        <v>9</v>
      </c>
      <c r="H51" s="129" t="s">
        <v>16</v>
      </c>
    </row>
    <row r="52" spans="1:8" x14ac:dyDescent="0.3">
      <c r="A52" s="73">
        <v>9</v>
      </c>
      <c r="B52" s="118" t="s">
        <v>21</v>
      </c>
      <c r="C52" s="70" t="s">
        <v>22</v>
      </c>
      <c r="D52" s="32">
        <v>4705.88</v>
      </c>
      <c r="E52" s="219">
        <v>45292</v>
      </c>
      <c r="F52" s="219">
        <v>45627</v>
      </c>
      <c r="G52" s="12" t="s">
        <v>9</v>
      </c>
      <c r="H52" s="70" t="s">
        <v>16</v>
      </c>
    </row>
    <row r="53" spans="1:8" x14ac:dyDescent="0.3">
      <c r="A53" s="73">
        <v>10</v>
      </c>
      <c r="B53" s="118" t="s">
        <v>89</v>
      </c>
      <c r="C53" s="70" t="s">
        <v>84</v>
      </c>
      <c r="D53" s="32">
        <v>1680.67</v>
      </c>
      <c r="E53" s="219">
        <v>45292</v>
      </c>
      <c r="F53" s="219">
        <v>45627</v>
      </c>
      <c r="G53" s="12" t="s">
        <v>9</v>
      </c>
      <c r="H53" s="70" t="s">
        <v>16</v>
      </c>
    </row>
    <row r="54" spans="1:8" x14ac:dyDescent="0.3">
      <c r="A54" s="73">
        <v>11</v>
      </c>
      <c r="B54" s="118" t="s">
        <v>117</v>
      </c>
      <c r="C54" s="70" t="s">
        <v>118</v>
      </c>
      <c r="D54" s="32">
        <v>200</v>
      </c>
      <c r="E54" s="219">
        <v>45292</v>
      </c>
      <c r="F54" s="219">
        <v>45627</v>
      </c>
      <c r="G54" s="12" t="s">
        <v>9</v>
      </c>
      <c r="H54" s="70" t="s">
        <v>16</v>
      </c>
    </row>
    <row r="55" spans="1:8" x14ac:dyDescent="0.3">
      <c r="A55" s="73">
        <v>12</v>
      </c>
      <c r="B55" s="118" t="s">
        <v>116</v>
      </c>
      <c r="C55" s="70" t="s">
        <v>110</v>
      </c>
      <c r="D55" s="32">
        <v>11596.64</v>
      </c>
      <c r="E55" s="219">
        <v>45292</v>
      </c>
      <c r="F55" s="219">
        <v>45627</v>
      </c>
      <c r="G55" s="12" t="s">
        <v>9</v>
      </c>
      <c r="H55" s="70" t="s">
        <v>16</v>
      </c>
    </row>
    <row r="56" spans="1:8" x14ac:dyDescent="0.3">
      <c r="A56" s="73">
        <v>13</v>
      </c>
      <c r="B56" s="118" t="s">
        <v>71</v>
      </c>
      <c r="C56" s="70" t="s">
        <v>69</v>
      </c>
      <c r="D56" s="32">
        <v>500</v>
      </c>
      <c r="E56" s="219">
        <v>45292</v>
      </c>
      <c r="F56" s="219">
        <v>45627</v>
      </c>
      <c r="G56" s="12" t="s">
        <v>9</v>
      </c>
      <c r="H56" s="70" t="s">
        <v>16</v>
      </c>
    </row>
    <row r="57" spans="1:8" x14ac:dyDescent="0.3">
      <c r="A57" s="73"/>
      <c r="B57" s="117" t="s">
        <v>138</v>
      </c>
      <c r="C57" s="126"/>
      <c r="D57" s="127">
        <f>SUM(D44:D56)</f>
        <v>197514.67000000004</v>
      </c>
      <c r="E57" s="118"/>
      <c r="F57" s="118"/>
      <c r="G57" s="12"/>
      <c r="H57" s="70"/>
    </row>
    <row r="58" spans="1:8" ht="17.399999999999999" x14ac:dyDescent="0.3">
      <c r="A58" s="121"/>
      <c r="B58" s="107" t="s">
        <v>139</v>
      </c>
      <c r="C58" s="122"/>
      <c r="D58" s="123"/>
      <c r="E58" s="124"/>
      <c r="F58" s="124"/>
      <c r="G58" s="135"/>
      <c r="H58" s="125"/>
    </row>
    <row r="59" spans="1:8" x14ac:dyDescent="0.3">
      <c r="A59" s="73">
        <v>1</v>
      </c>
      <c r="B59" s="118" t="s">
        <v>36</v>
      </c>
      <c r="C59" s="70" t="s">
        <v>37</v>
      </c>
      <c r="D59" s="32">
        <v>840.33</v>
      </c>
      <c r="E59" s="219">
        <v>45292</v>
      </c>
      <c r="F59" s="219">
        <v>45627</v>
      </c>
      <c r="G59" s="12" t="s">
        <v>9</v>
      </c>
      <c r="H59" s="70" t="s">
        <v>16</v>
      </c>
    </row>
    <row r="60" spans="1:8" x14ac:dyDescent="0.3">
      <c r="A60" s="73">
        <v>2</v>
      </c>
      <c r="B60" s="118" t="s">
        <v>212</v>
      </c>
      <c r="C60" s="70" t="s">
        <v>213</v>
      </c>
      <c r="D60" s="32">
        <v>4200</v>
      </c>
      <c r="E60" s="219">
        <v>45292</v>
      </c>
      <c r="F60" s="219">
        <v>45627</v>
      </c>
      <c r="G60" s="12" t="s">
        <v>9</v>
      </c>
      <c r="H60" s="70" t="s">
        <v>16</v>
      </c>
    </row>
    <row r="61" spans="1:8" x14ac:dyDescent="0.3">
      <c r="A61" s="73">
        <v>3</v>
      </c>
      <c r="B61" s="118" t="s">
        <v>166</v>
      </c>
      <c r="C61" s="194" t="s">
        <v>165</v>
      </c>
      <c r="D61" s="32">
        <v>8405.0400000000009</v>
      </c>
      <c r="E61" s="219">
        <v>45292</v>
      </c>
      <c r="F61" s="219">
        <v>45627</v>
      </c>
      <c r="G61" s="12" t="s">
        <v>9</v>
      </c>
      <c r="H61" s="70" t="s">
        <v>16</v>
      </c>
    </row>
    <row r="62" spans="1:8" x14ac:dyDescent="0.3">
      <c r="A62" s="73"/>
      <c r="B62" s="117" t="s">
        <v>140</v>
      </c>
      <c r="C62" s="126"/>
      <c r="D62" s="127">
        <f>D59+D60+D61</f>
        <v>13445.37</v>
      </c>
      <c r="E62" s="118"/>
      <c r="F62" s="118"/>
      <c r="G62" s="12"/>
      <c r="H62" s="70"/>
    </row>
    <row r="63" spans="1:8" ht="17.399999999999999" x14ac:dyDescent="0.3">
      <c r="A63" s="121"/>
      <c r="B63" s="107" t="s">
        <v>207</v>
      </c>
      <c r="C63" s="122"/>
      <c r="D63" s="123"/>
      <c r="E63" s="124"/>
      <c r="F63" s="124"/>
      <c r="G63" s="135"/>
      <c r="H63" s="125"/>
    </row>
    <row r="64" spans="1:8" x14ac:dyDescent="0.3">
      <c r="A64" s="73">
        <v>1</v>
      </c>
      <c r="B64" s="22" t="s">
        <v>202</v>
      </c>
      <c r="C64" s="23" t="s">
        <v>203</v>
      </c>
      <c r="D64" s="33">
        <v>0</v>
      </c>
      <c r="E64" s="219">
        <v>45292</v>
      </c>
      <c r="F64" s="219">
        <v>45627</v>
      </c>
      <c r="G64" s="13" t="s">
        <v>9</v>
      </c>
      <c r="H64" s="16" t="s">
        <v>16</v>
      </c>
    </row>
    <row r="65" spans="1:8" x14ac:dyDescent="0.3">
      <c r="A65" s="73"/>
      <c r="B65" s="120" t="s">
        <v>208</v>
      </c>
      <c r="C65" s="131"/>
      <c r="D65" s="53">
        <v>0</v>
      </c>
      <c r="E65" s="130"/>
      <c r="F65" s="130"/>
      <c r="G65" s="16"/>
      <c r="H65" s="16"/>
    </row>
    <row r="66" spans="1:8" ht="17.399999999999999" x14ac:dyDescent="0.3">
      <c r="A66" s="121"/>
      <c r="B66" s="107" t="s">
        <v>141</v>
      </c>
      <c r="C66" s="122"/>
      <c r="D66" s="123"/>
      <c r="E66" s="124"/>
      <c r="F66" s="124"/>
      <c r="G66" s="135"/>
      <c r="H66" s="125"/>
    </row>
    <row r="67" spans="1:8" ht="16.5" customHeight="1" x14ac:dyDescent="0.3">
      <c r="A67" s="73">
        <v>1</v>
      </c>
      <c r="B67" s="22" t="s">
        <v>26</v>
      </c>
      <c r="C67" s="23" t="s">
        <v>27</v>
      </c>
      <c r="D67" s="33">
        <v>19000</v>
      </c>
      <c r="E67" s="220">
        <v>45292</v>
      </c>
      <c r="F67" s="215">
        <v>45627</v>
      </c>
      <c r="G67" s="13" t="s">
        <v>9</v>
      </c>
      <c r="H67" s="16" t="s">
        <v>16</v>
      </c>
    </row>
    <row r="68" spans="1:8" ht="18" customHeight="1" x14ac:dyDescent="0.3">
      <c r="A68" s="73">
        <v>2</v>
      </c>
      <c r="B68" s="22" t="s">
        <v>157</v>
      </c>
      <c r="C68" s="67" t="s">
        <v>109</v>
      </c>
      <c r="D68" s="33">
        <v>4000</v>
      </c>
      <c r="E68" s="221">
        <v>45292</v>
      </c>
      <c r="F68" s="222">
        <v>45627</v>
      </c>
      <c r="G68" s="16" t="s">
        <v>9</v>
      </c>
      <c r="H68" s="16" t="s">
        <v>16</v>
      </c>
    </row>
    <row r="69" spans="1:8" ht="24.75" customHeight="1" x14ac:dyDescent="0.3">
      <c r="A69" s="73">
        <v>3</v>
      </c>
      <c r="B69" s="22" t="s">
        <v>120</v>
      </c>
      <c r="C69" s="67" t="s">
        <v>121</v>
      </c>
      <c r="D69" s="33">
        <v>5042.0200000000004</v>
      </c>
      <c r="E69" s="223">
        <v>45292</v>
      </c>
      <c r="F69" s="224">
        <v>45627</v>
      </c>
      <c r="G69" s="16" t="s">
        <v>9</v>
      </c>
      <c r="H69" s="16" t="s">
        <v>16</v>
      </c>
    </row>
    <row r="70" spans="1:8" ht="14.25" customHeight="1" x14ac:dyDescent="0.3">
      <c r="A70" s="73"/>
      <c r="B70" s="120" t="s">
        <v>143</v>
      </c>
      <c r="C70" s="131"/>
      <c r="D70" s="53">
        <f>D67+D68+D69</f>
        <v>28042.02</v>
      </c>
      <c r="E70" s="130"/>
      <c r="F70" s="130"/>
      <c r="G70" s="16"/>
      <c r="H70" s="16"/>
    </row>
    <row r="71" spans="1:8" ht="16.5" customHeight="1" x14ac:dyDescent="0.3">
      <c r="A71" s="121"/>
      <c r="B71" s="107" t="s">
        <v>144</v>
      </c>
      <c r="C71" s="122"/>
      <c r="D71" s="123"/>
      <c r="E71" s="124"/>
      <c r="F71" s="124"/>
      <c r="G71" s="135"/>
      <c r="H71" s="125"/>
    </row>
    <row r="72" spans="1:8" ht="15.75" customHeight="1" x14ac:dyDescent="0.3">
      <c r="A72" s="73">
        <v>1</v>
      </c>
      <c r="B72" s="22" t="s">
        <v>64</v>
      </c>
      <c r="C72" s="67" t="s">
        <v>65</v>
      </c>
      <c r="D72" s="33">
        <v>1000</v>
      </c>
      <c r="E72" s="219">
        <v>45292</v>
      </c>
      <c r="F72" s="219">
        <v>45627</v>
      </c>
      <c r="G72" s="16" t="s">
        <v>9</v>
      </c>
      <c r="H72" s="16" t="s">
        <v>16</v>
      </c>
    </row>
    <row r="73" spans="1:8" ht="15.75" customHeight="1" x14ac:dyDescent="0.3">
      <c r="A73" s="73"/>
      <c r="B73" s="120" t="s">
        <v>145</v>
      </c>
      <c r="C73" s="67"/>
      <c r="D73" s="53">
        <v>1000</v>
      </c>
      <c r="E73" s="130"/>
      <c r="F73" s="130"/>
      <c r="G73" s="16"/>
      <c r="H73" s="16"/>
    </row>
    <row r="74" spans="1:8" ht="16.5" customHeight="1" x14ac:dyDescent="0.3">
      <c r="A74" s="121"/>
      <c r="B74" s="107" t="s">
        <v>146</v>
      </c>
      <c r="C74" s="122"/>
      <c r="D74" s="123"/>
      <c r="E74" s="124"/>
      <c r="F74" s="124"/>
      <c r="G74" s="135"/>
      <c r="H74" s="125"/>
    </row>
    <row r="75" spans="1:8" ht="29.25" customHeight="1" x14ac:dyDescent="0.3">
      <c r="A75" s="73">
        <v>1</v>
      </c>
      <c r="B75" s="17" t="s">
        <v>44</v>
      </c>
      <c r="C75" s="18" t="s">
        <v>35</v>
      </c>
      <c r="D75" s="32">
        <v>12000</v>
      </c>
      <c r="E75" s="219">
        <v>45292</v>
      </c>
      <c r="F75" s="219">
        <v>45627</v>
      </c>
      <c r="G75" s="13" t="s">
        <v>9</v>
      </c>
      <c r="H75" s="13" t="s">
        <v>16</v>
      </c>
    </row>
    <row r="76" spans="1:8" ht="24.75" customHeight="1" x14ac:dyDescent="0.3">
      <c r="A76" s="73">
        <v>2</v>
      </c>
      <c r="B76" s="17" t="s">
        <v>24</v>
      </c>
      <c r="C76" s="18" t="s">
        <v>25</v>
      </c>
      <c r="D76" s="32">
        <v>3000</v>
      </c>
      <c r="E76" s="219">
        <v>45292</v>
      </c>
      <c r="F76" s="219">
        <v>45627</v>
      </c>
      <c r="G76" s="13" t="s">
        <v>9</v>
      </c>
      <c r="H76" s="13" t="s">
        <v>16</v>
      </c>
    </row>
    <row r="77" spans="1:8" ht="15.75" customHeight="1" x14ac:dyDescent="0.3">
      <c r="A77" s="73"/>
      <c r="B77" s="120" t="s">
        <v>147</v>
      </c>
      <c r="C77" s="67"/>
      <c r="D77" s="53">
        <f>D75+D76</f>
        <v>15000</v>
      </c>
      <c r="E77" s="130"/>
      <c r="F77" s="130"/>
      <c r="G77" s="16"/>
      <c r="H77" s="16"/>
    </row>
    <row r="78" spans="1:8" ht="15.75" customHeight="1" x14ac:dyDescent="0.3">
      <c r="A78" s="121"/>
      <c r="B78" s="107" t="s">
        <v>148</v>
      </c>
      <c r="C78" s="122"/>
      <c r="D78" s="123"/>
      <c r="E78" s="124"/>
      <c r="F78" s="124"/>
      <c r="G78" s="135"/>
      <c r="H78" s="125"/>
    </row>
    <row r="79" spans="1:8" ht="24" customHeight="1" x14ac:dyDescent="0.3">
      <c r="A79" s="73">
        <v>1</v>
      </c>
      <c r="B79" s="82" t="s">
        <v>85</v>
      </c>
      <c r="C79" s="84" t="s">
        <v>86</v>
      </c>
      <c r="D79" s="32">
        <v>992000</v>
      </c>
      <c r="E79" s="219">
        <v>45292</v>
      </c>
      <c r="F79" s="219">
        <v>45627</v>
      </c>
      <c r="G79" s="14" t="s">
        <v>174</v>
      </c>
      <c r="H79" s="13" t="s">
        <v>16</v>
      </c>
    </row>
    <row r="80" spans="1:8" ht="15.75" customHeight="1" x14ac:dyDescent="0.3">
      <c r="A80" s="73"/>
      <c r="B80" s="120" t="s">
        <v>149</v>
      </c>
      <c r="C80" s="67"/>
      <c r="D80" s="53">
        <v>992000</v>
      </c>
      <c r="E80" s="130"/>
      <c r="F80" s="130"/>
      <c r="G80" s="16"/>
      <c r="H80" s="16"/>
    </row>
    <row r="81" spans="1:8" ht="15.75" customHeight="1" x14ac:dyDescent="0.3">
      <c r="A81" s="121"/>
      <c r="B81" s="107" t="s">
        <v>150</v>
      </c>
      <c r="C81" s="122"/>
      <c r="D81" s="123"/>
      <c r="E81" s="124"/>
      <c r="F81" s="124"/>
      <c r="G81" s="135"/>
      <c r="H81" s="125"/>
    </row>
    <row r="82" spans="1:8" ht="15.75" customHeight="1" x14ac:dyDescent="0.3">
      <c r="A82" s="73">
        <v>1</v>
      </c>
      <c r="B82" s="17" t="s">
        <v>38</v>
      </c>
      <c r="C82" s="18" t="s">
        <v>39</v>
      </c>
      <c r="D82" s="32">
        <v>600</v>
      </c>
      <c r="E82" s="219">
        <v>45292</v>
      </c>
      <c r="F82" s="219">
        <v>45627</v>
      </c>
      <c r="G82" s="14" t="s">
        <v>9</v>
      </c>
      <c r="H82" s="13" t="s">
        <v>16</v>
      </c>
    </row>
    <row r="83" spans="1:8" ht="27" customHeight="1" x14ac:dyDescent="0.3">
      <c r="A83" s="73">
        <v>2</v>
      </c>
      <c r="B83" s="119" t="s">
        <v>198</v>
      </c>
      <c r="C83" s="95" t="s">
        <v>197</v>
      </c>
      <c r="D83" s="32">
        <v>350</v>
      </c>
      <c r="E83" s="219">
        <v>45292</v>
      </c>
      <c r="F83" s="219">
        <v>45627</v>
      </c>
      <c r="G83" s="14" t="s">
        <v>9</v>
      </c>
      <c r="H83" s="13" t="s">
        <v>16</v>
      </c>
    </row>
    <row r="84" spans="1:8" ht="15.75" customHeight="1" x14ac:dyDescent="0.3">
      <c r="A84" s="73"/>
      <c r="B84" s="120" t="s">
        <v>151</v>
      </c>
      <c r="C84" s="67"/>
      <c r="D84" s="53">
        <v>950</v>
      </c>
      <c r="E84" s="130"/>
      <c r="F84" s="130"/>
      <c r="G84" s="16"/>
      <c r="H84" s="16"/>
    </row>
    <row r="85" spans="1:8" ht="18" customHeight="1" x14ac:dyDescent="0.3">
      <c r="A85" s="12"/>
      <c r="B85" s="274" t="s">
        <v>152</v>
      </c>
      <c r="C85" s="274"/>
      <c r="D85" s="53">
        <f>D15+D19+D23+D26+D34+D42+D57+D62+D65+D70+D73+D77+D80+D84</f>
        <v>1837859.9900000002</v>
      </c>
      <c r="E85" s="13"/>
      <c r="F85" s="13"/>
      <c r="G85" s="13"/>
      <c r="H85" s="16"/>
    </row>
    <row r="86" spans="1:8" ht="18" customHeight="1" x14ac:dyDescent="0.3">
      <c r="A86" s="9" t="s">
        <v>154</v>
      </c>
      <c r="B86" s="10"/>
      <c r="C86" s="10"/>
      <c r="D86" s="160"/>
      <c r="E86" s="41"/>
      <c r="F86" s="41"/>
      <c r="G86" s="137"/>
      <c r="H86" s="116"/>
    </row>
    <row r="87" spans="1:8" ht="18" customHeight="1" x14ac:dyDescent="0.3">
      <c r="A87" s="106"/>
      <c r="B87" s="107" t="s">
        <v>126</v>
      </c>
      <c r="C87" s="113"/>
      <c r="D87" s="123"/>
      <c r="E87" s="115"/>
      <c r="F87" s="115"/>
      <c r="G87" s="134"/>
      <c r="H87" s="116"/>
    </row>
    <row r="88" spans="1:8" ht="26.25" customHeight="1" x14ac:dyDescent="0.3">
      <c r="A88" s="73">
        <v>1</v>
      </c>
      <c r="B88" s="15" t="s">
        <v>41</v>
      </c>
      <c r="C88" s="111" t="s">
        <v>88</v>
      </c>
      <c r="D88" s="203">
        <v>1680.67</v>
      </c>
      <c r="E88" s="219">
        <v>45292</v>
      </c>
      <c r="F88" s="219">
        <v>45627</v>
      </c>
      <c r="G88" s="112" t="s">
        <v>9</v>
      </c>
      <c r="H88" s="112" t="s">
        <v>176</v>
      </c>
    </row>
    <row r="89" spans="1:8" ht="25.5" customHeight="1" x14ac:dyDescent="0.3">
      <c r="A89" s="73">
        <v>2</v>
      </c>
      <c r="B89" s="15" t="s">
        <v>19</v>
      </c>
      <c r="C89" s="18" t="s">
        <v>20</v>
      </c>
      <c r="D89" s="32">
        <v>19327.73</v>
      </c>
      <c r="E89" s="219">
        <v>45292</v>
      </c>
      <c r="F89" s="219">
        <v>45627</v>
      </c>
      <c r="G89" s="13" t="s">
        <v>9</v>
      </c>
      <c r="H89" s="13" t="s">
        <v>16</v>
      </c>
    </row>
    <row r="90" spans="1:8" ht="18" customHeight="1" x14ac:dyDescent="0.3">
      <c r="A90" s="73">
        <v>3</v>
      </c>
      <c r="B90" s="22" t="s">
        <v>17</v>
      </c>
      <c r="C90" s="23" t="s">
        <v>18</v>
      </c>
      <c r="D90" s="33">
        <v>4201.68</v>
      </c>
      <c r="E90" s="219">
        <v>45292</v>
      </c>
      <c r="F90" s="219">
        <v>45627</v>
      </c>
      <c r="G90" s="13" t="s">
        <v>9</v>
      </c>
      <c r="H90" s="16" t="s">
        <v>176</v>
      </c>
    </row>
    <row r="91" spans="1:8" ht="18" customHeight="1" x14ac:dyDescent="0.3">
      <c r="A91" s="73"/>
      <c r="B91" s="120" t="s">
        <v>127</v>
      </c>
      <c r="C91" s="23"/>
      <c r="D91" s="53">
        <f>D88+D89+D90</f>
        <v>25210.080000000002</v>
      </c>
      <c r="E91" s="13"/>
      <c r="F91" s="13"/>
      <c r="G91" s="13"/>
      <c r="H91" s="16"/>
    </row>
    <row r="92" spans="1:8" ht="18" customHeight="1" x14ac:dyDescent="0.3">
      <c r="A92" s="121"/>
      <c r="B92" s="107" t="s">
        <v>132</v>
      </c>
      <c r="C92" s="122"/>
      <c r="D92" s="123"/>
      <c r="E92" s="124"/>
      <c r="F92" s="124"/>
      <c r="G92" s="135"/>
      <c r="H92" s="125"/>
    </row>
    <row r="93" spans="1:8" ht="18" customHeight="1" x14ac:dyDescent="0.3">
      <c r="A93" s="73">
        <v>1</v>
      </c>
      <c r="B93" s="118" t="s">
        <v>75</v>
      </c>
      <c r="C93" s="70" t="s">
        <v>78</v>
      </c>
      <c r="D93" s="32">
        <v>16806.72</v>
      </c>
      <c r="E93" s="219">
        <v>45292</v>
      </c>
      <c r="F93" s="219">
        <v>45627</v>
      </c>
      <c r="G93" s="12" t="s">
        <v>9</v>
      </c>
      <c r="H93" s="70" t="s">
        <v>176</v>
      </c>
    </row>
    <row r="94" spans="1:8" ht="18" customHeight="1" x14ac:dyDescent="0.3">
      <c r="A94" s="73"/>
      <c r="B94" s="117" t="s">
        <v>155</v>
      </c>
      <c r="C94" s="23"/>
      <c r="D94" s="53">
        <f>D93</f>
        <v>16806.72</v>
      </c>
      <c r="E94" s="13"/>
      <c r="F94" s="13"/>
      <c r="G94" s="13"/>
      <c r="H94" s="16"/>
    </row>
    <row r="95" spans="1:8" ht="17.399999999999999" x14ac:dyDescent="0.3">
      <c r="A95" s="121"/>
      <c r="B95" s="107" t="s">
        <v>133</v>
      </c>
      <c r="C95" s="122"/>
      <c r="D95" s="123"/>
      <c r="E95" s="124"/>
      <c r="F95" s="124"/>
      <c r="G95" s="135"/>
      <c r="H95" s="125"/>
    </row>
    <row r="96" spans="1:8" ht="27" customHeight="1" x14ac:dyDescent="0.3">
      <c r="A96" s="73">
        <v>1</v>
      </c>
      <c r="B96" s="119" t="s">
        <v>57</v>
      </c>
      <c r="C96" s="70" t="s">
        <v>56</v>
      </c>
      <c r="D96" s="32">
        <v>2722.69</v>
      </c>
      <c r="E96" s="219">
        <v>45292</v>
      </c>
      <c r="F96" s="219">
        <v>45627</v>
      </c>
      <c r="G96" s="12" t="s">
        <v>9</v>
      </c>
      <c r="H96" s="70" t="s">
        <v>16</v>
      </c>
    </row>
    <row r="97" spans="1:8" ht="27" customHeight="1" x14ac:dyDescent="0.3">
      <c r="A97" s="73">
        <v>2</v>
      </c>
      <c r="B97" s="119" t="s">
        <v>112</v>
      </c>
      <c r="C97" s="70" t="s">
        <v>63</v>
      </c>
      <c r="D97" s="32">
        <v>605.04</v>
      </c>
      <c r="E97" s="219">
        <v>45292</v>
      </c>
      <c r="F97" s="219">
        <v>45627</v>
      </c>
      <c r="G97" s="12" t="s">
        <v>9</v>
      </c>
      <c r="H97" s="70" t="s">
        <v>16</v>
      </c>
    </row>
    <row r="98" spans="1:8" x14ac:dyDescent="0.3">
      <c r="A98" s="70"/>
      <c r="B98" s="117" t="s">
        <v>134</v>
      </c>
      <c r="C98" s="70"/>
      <c r="D98" s="127">
        <f>D96+D97</f>
        <v>3327.73</v>
      </c>
      <c r="E98" s="118"/>
      <c r="F98" s="118"/>
      <c r="G98" s="12"/>
      <c r="H98" s="70"/>
    </row>
    <row r="99" spans="1:8" ht="17.25" customHeight="1" x14ac:dyDescent="0.3">
      <c r="A99" s="121"/>
      <c r="B99" s="107" t="s">
        <v>137</v>
      </c>
      <c r="C99" s="122"/>
      <c r="D99" s="123"/>
      <c r="E99" s="124"/>
      <c r="F99" s="124"/>
      <c r="G99" s="135"/>
      <c r="H99" s="125"/>
    </row>
    <row r="100" spans="1:8" ht="17.25" customHeight="1" x14ac:dyDescent="0.3">
      <c r="A100" s="73">
        <v>1</v>
      </c>
      <c r="B100" s="97" t="s">
        <v>43</v>
      </c>
      <c r="C100" s="97" t="s">
        <v>11</v>
      </c>
      <c r="D100" s="167">
        <v>1656</v>
      </c>
      <c r="E100" s="219">
        <v>45292</v>
      </c>
      <c r="F100" s="219">
        <v>45627</v>
      </c>
      <c r="G100" s="95" t="s">
        <v>9</v>
      </c>
      <c r="H100" s="98" t="s">
        <v>16</v>
      </c>
    </row>
    <row r="101" spans="1:8" ht="23.25" customHeight="1" x14ac:dyDescent="0.3">
      <c r="A101" s="73">
        <v>2</v>
      </c>
      <c r="B101" s="96" t="s">
        <v>70</v>
      </c>
      <c r="C101" s="140" t="s">
        <v>55</v>
      </c>
      <c r="D101" s="167">
        <v>1753.78</v>
      </c>
      <c r="E101" s="219">
        <v>45292</v>
      </c>
      <c r="F101" s="219">
        <v>45627</v>
      </c>
      <c r="G101" s="95" t="s">
        <v>9</v>
      </c>
      <c r="H101" s="98" t="s">
        <v>16</v>
      </c>
    </row>
    <row r="102" spans="1:8" ht="25.5" customHeight="1" x14ac:dyDescent="0.3">
      <c r="A102" s="73">
        <v>3</v>
      </c>
      <c r="B102" s="99" t="s">
        <v>68</v>
      </c>
      <c r="C102" s="97" t="s">
        <v>69</v>
      </c>
      <c r="D102" s="167">
        <v>300</v>
      </c>
      <c r="E102" s="219">
        <v>45292</v>
      </c>
      <c r="F102" s="219">
        <v>45627</v>
      </c>
      <c r="G102" s="95" t="s">
        <v>9</v>
      </c>
      <c r="H102" s="98" t="s">
        <v>16</v>
      </c>
    </row>
    <row r="103" spans="1:8" ht="17.25" customHeight="1" x14ac:dyDescent="0.3">
      <c r="A103" s="73">
        <v>4</v>
      </c>
      <c r="B103" s="118" t="s">
        <v>89</v>
      </c>
      <c r="C103" s="70" t="s">
        <v>84</v>
      </c>
      <c r="D103" s="32">
        <v>252.1</v>
      </c>
      <c r="E103" s="219">
        <v>45292</v>
      </c>
      <c r="F103" s="219">
        <v>45627</v>
      </c>
      <c r="G103" s="12" t="s">
        <v>9</v>
      </c>
      <c r="H103" s="70" t="s">
        <v>16</v>
      </c>
    </row>
    <row r="104" spans="1:8" ht="17.25" customHeight="1" x14ac:dyDescent="0.3">
      <c r="A104" s="73">
        <v>5</v>
      </c>
      <c r="B104" s="118" t="s">
        <v>142</v>
      </c>
      <c r="C104" s="70" t="s">
        <v>109</v>
      </c>
      <c r="D104" s="32">
        <v>600</v>
      </c>
      <c r="E104" s="219">
        <v>45292</v>
      </c>
      <c r="F104" s="219">
        <v>45627</v>
      </c>
      <c r="G104" s="12" t="s">
        <v>9</v>
      </c>
      <c r="H104" s="70" t="s">
        <v>16</v>
      </c>
    </row>
    <row r="105" spans="1:8" ht="17.25" customHeight="1" x14ac:dyDescent="0.3">
      <c r="A105" s="70"/>
      <c r="B105" s="117" t="s">
        <v>138</v>
      </c>
      <c r="C105" s="126"/>
      <c r="D105" s="127">
        <f>D100+D101+D102+D103+D104</f>
        <v>4561.8799999999992</v>
      </c>
      <c r="E105" s="118"/>
      <c r="F105" s="118"/>
      <c r="G105" s="12"/>
      <c r="H105" s="70"/>
    </row>
    <row r="106" spans="1:8" ht="17.25" customHeight="1" x14ac:dyDescent="0.3">
      <c r="A106" s="121"/>
      <c r="B106" s="107" t="s">
        <v>139</v>
      </c>
      <c r="C106" s="122"/>
      <c r="D106" s="123"/>
      <c r="E106" s="124"/>
      <c r="F106" s="124"/>
      <c r="G106" s="135"/>
      <c r="H106" s="125"/>
    </row>
    <row r="107" spans="1:8" ht="17.25" customHeight="1" x14ac:dyDescent="0.3">
      <c r="A107" s="73">
        <v>1</v>
      </c>
      <c r="B107" s="118" t="s">
        <v>36</v>
      </c>
      <c r="C107" s="70" t="s">
        <v>37</v>
      </c>
      <c r="D107" s="32">
        <v>420.16</v>
      </c>
      <c r="E107" s="219">
        <v>45292</v>
      </c>
      <c r="F107" s="219">
        <v>45627</v>
      </c>
      <c r="G107" s="12" t="s">
        <v>9</v>
      </c>
      <c r="H107" s="70" t="s">
        <v>16</v>
      </c>
    </row>
    <row r="108" spans="1:8" ht="17.25" customHeight="1" x14ac:dyDescent="0.3">
      <c r="A108" s="73">
        <v>2</v>
      </c>
      <c r="B108" s="118" t="s">
        <v>179</v>
      </c>
      <c r="C108" s="70" t="s">
        <v>168</v>
      </c>
      <c r="D108" s="32">
        <v>1260.5</v>
      </c>
      <c r="E108" s="219">
        <v>45292</v>
      </c>
      <c r="F108" s="219">
        <v>45627</v>
      </c>
      <c r="G108" s="12" t="s">
        <v>9</v>
      </c>
      <c r="H108" s="70" t="s">
        <v>16</v>
      </c>
    </row>
    <row r="109" spans="1:8" ht="17.25" customHeight="1" x14ac:dyDescent="0.3">
      <c r="A109" s="73"/>
      <c r="B109" s="117" t="s">
        <v>140</v>
      </c>
      <c r="C109" s="126"/>
      <c r="D109" s="127">
        <f>D107+D108</f>
        <v>1680.66</v>
      </c>
      <c r="E109" s="118"/>
      <c r="F109" s="118"/>
      <c r="G109" s="12"/>
      <c r="H109" s="70"/>
    </row>
    <row r="110" spans="1:8" ht="17.25" customHeight="1" x14ac:dyDescent="0.3">
      <c r="A110" s="121"/>
      <c r="B110" s="107" t="s">
        <v>207</v>
      </c>
      <c r="C110" s="122"/>
      <c r="D110" s="123"/>
      <c r="E110" s="124"/>
      <c r="F110" s="124"/>
      <c r="G110" s="135"/>
      <c r="H110" s="125"/>
    </row>
    <row r="111" spans="1:8" ht="17.25" customHeight="1" x14ac:dyDescent="0.3">
      <c r="A111" s="73">
        <v>1</v>
      </c>
      <c r="B111" s="22" t="s">
        <v>202</v>
      </c>
      <c r="C111" s="23" t="s">
        <v>203</v>
      </c>
      <c r="D111" s="33">
        <v>0</v>
      </c>
      <c r="E111" s="219">
        <v>45292</v>
      </c>
      <c r="F111" s="219">
        <v>45627</v>
      </c>
      <c r="G111" s="13" t="s">
        <v>9</v>
      </c>
      <c r="H111" s="16" t="s">
        <v>16</v>
      </c>
    </row>
    <row r="112" spans="1:8" ht="17.25" customHeight="1" x14ac:dyDescent="0.3">
      <c r="A112" s="73"/>
      <c r="B112" s="120" t="s">
        <v>208</v>
      </c>
      <c r="C112" s="131"/>
      <c r="D112" s="53">
        <v>0</v>
      </c>
      <c r="E112" s="130"/>
      <c r="F112" s="130"/>
      <c r="G112" s="16"/>
      <c r="H112" s="16"/>
    </row>
    <row r="113" spans="1:8" ht="17.25" customHeight="1" x14ac:dyDescent="0.3">
      <c r="A113" s="121"/>
      <c r="B113" s="107" t="s">
        <v>141</v>
      </c>
      <c r="C113" s="122"/>
      <c r="D113" s="123"/>
      <c r="E113" s="124"/>
      <c r="F113" s="124"/>
      <c r="G113" s="135"/>
      <c r="H113" s="125"/>
    </row>
    <row r="114" spans="1:8" ht="17.25" customHeight="1" x14ac:dyDescent="0.3">
      <c r="A114" s="73">
        <v>1</v>
      </c>
      <c r="B114" s="22" t="s">
        <v>26</v>
      </c>
      <c r="C114" s="23" t="s">
        <v>27</v>
      </c>
      <c r="D114" s="33">
        <v>5200</v>
      </c>
      <c r="E114" s="219">
        <v>45292</v>
      </c>
      <c r="F114" s="219">
        <v>45627</v>
      </c>
      <c r="G114" s="13" t="s">
        <v>9</v>
      </c>
      <c r="H114" s="16" t="s">
        <v>16</v>
      </c>
    </row>
    <row r="115" spans="1:8" ht="17.25" customHeight="1" x14ac:dyDescent="0.3">
      <c r="A115" s="73">
        <v>2</v>
      </c>
      <c r="B115" s="22" t="s">
        <v>157</v>
      </c>
      <c r="C115" s="67" t="s">
        <v>109</v>
      </c>
      <c r="D115" s="33">
        <v>600</v>
      </c>
      <c r="E115" s="219">
        <v>45292</v>
      </c>
      <c r="F115" s="219">
        <v>45627</v>
      </c>
      <c r="G115" s="16" t="s">
        <v>9</v>
      </c>
      <c r="H115" s="16" t="s">
        <v>16</v>
      </c>
    </row>
    <row r="116" spans="1:8" ht="17.25" customHeight="1" x14ac:dyDescent="0.3">
      <c r="A116" s="73"/>
      <c r="B116" s="120" t="s">
        <v>143</v>
      </c>
      <c r="C116" s="131"/>
      <c r="D116" s="53">
        <f>D114+D115</f>
        <v>5800</v>
      </c>
      <c r="E116" s="130"/>
      <c r="F116" s="130"/>
      <c r="G116" s="16"/>
      <c r="H116" s="16"/>
    </row>
    <row r="117" spans="1:8" ht="17.25" customHeight="1" x14ac:dyDescent="0.3">
      <c r="A117" s="121"/>
      <c r="B117" s="107" t="s">
        <v>144</v>
      </c>
      <c r="C117" s="122"/>
      <c r="D117" s="123"/>
      <c r="E117" s="124"/>
      <c r="F117" s="124"/>
      <c r="G117" s="135"/>
      <c r="H117" s="125"/>
    </row>
    <row r="118" spans="1:8" ht="17.25" customHeight="1" x14ac:dyDescent="0.3">
      <c r="A118" s="73">
        <v>1</v>
      </c>
      <c r="B118" s="118" t="s">
        <v>64</v>
      </c>
      <c r="C118" s="70" t="s">
        <v>65</v>
      </c>
      <c r="D118" s="32">
        <v>1000</v>
      </c>
      <c r="E118" s="219">
        <v>45292</v>
      </c>
      <c r="F118" s="219">
        <v>45627</v>
      </c>
      <c r="G118" s="12" t="s">
        <v>9</v>
      </c>
      <c r="H118" s="70" t="s">
        <v>16</v>
      </c>
    </row>
    <row r="119" spans="1:8" ht="17.25" customHeight="1" x14ac:dyDescent="0.3">
      <c r="A119" s="70"/>
      <c r="B119" s="117" t="s">
        <v>145</v>
      </c>
      <c r="C119" s="126"/>
      <c r="D119" s="127">
        <v>1000</v>
      </c>
      <c r="E119" s="118"/>
      <c r="F119" s="118"/>
      <c r="G119" s="12"/>
      <c r="H119" s="70"/>
    </row>
    <row r="120" spans="1:8" ht="17.25" customHeight="1" x14ac:dyDescent="0.3">
      <c r="A120" s="121"/>
      <c r="B120" s="107" t="s">
        <v>146</v>
      </c>
      <c r="C120" s="122"/>
      <c r="D120" s="123"/>
      <c r="E120" s="124"/>
      <c r="F120" s="124"/>
      <c r="G120" s="135"/>
      <c r="H120" s="125"/>
    </row>
    <row r="121" spans="1:8" ht="27" customHeight="1" x14ac:dyDescent="0.3">
      <c r="A121" s="73">
        <v>1</v>
      </c>
      <c r="B121" s="17" t="s">
        <v>44</v>
      </c>
      <c r="C121" s="18" t="s">
        <v>35</v>
      </c>
      <c r="D121" s="32">
        <v>2300</v>
      </c>
      <c r="E121" s="219">
        <v>45292</v>
      </c>
      <c r="F121" s="219">
        <v>45627</v>
      </c>
      <c r="G121" s="13" t="s">
        <v>9</v>
      </c>
      <c r="H121" s="13" t="s">
        <v>16</v>
      </c>
    </row>
    <row r="122" spans="1:8" ht="24" customHeight="1" x14ac:dyDescent="0.3">
      <c r="A122" s="73">
        <v>2</v>
      </c>
      <c r="B122" s="17" t="s">
        <v>24</v>
      </c>
      <c r="C122" s="18" t="s">
        <v>25</v>
      </c>
      <c r="D122" s="32">
        <v>700</v>
      </c>
      <c r="E122" s="219">
        <v>45292</v>
      </c>
      <c r="F122" s="219">
        <v>45627</v>
      </c>
      <c r="G122" s="13" t="s">
        <v>9</v>
      </c>
      <c r="H122" s="13" t="s">
        <v>16</v>
      </c>
    </row>
    <row r="123" spans="1:8" ht="17.25" customHeight="1" x14ac:dyDescent="0.3">
      <c r="A123" s="73"/>
      <c r="B123" s="120" t="s">
        <v>147</v>
      </c>
      <c r="C123" s="67"/>
      <c r="D123" s="53">
        <f>D121+D122</f>
        <v>3000</v>
      </c>
      <c r="E123" s="130"/>
      <c r="F123" s="130"/>
      <c r="G123" s="16"/>
      <c r="H123" s="16"/>
    </row>
    <row r="124" spans="1:8" ht="17.25" customHeight="1" x14ac:dyDescent="0.3">
      <c r="A124" s="121"/>
      <c r="B124" s="107" t="s">
        <v>150</v>
      </c>
      <c r="C124" s="122"/>
      <c r="D124" s="123"/>
      <c r="E124" s="124"/>
      <c r="F124" s="124"/>
      <c r="G124" s="135"/>
      <c r="H124" s="125"/>
    </row>
    <row r="125" spans="1:8" ht="17.25" customHeight="1" x14ac:dyDescent="0.3">
      <c r="A125" s="73">
        <v>1</v>
      </c>
      <c r="B125" s="17" t="s">
        <v>38</v>
      </c>
      <c r="C125" s="18" t="s">
        <v>39</v>
      </c>
      <c r="D125" s="32">
        <v>500</v>
      </c>
      <c r="E125" s="219">
        <v>45292</v>
      </c>
      <c r="F125" s="219">
        <v>45627</v>
      </c>
      <c r="G125" s="14" t="s">
        <v>9</v>
      </c>
      <c r="H125" s="77" t="s">
        <v>16</v>
      </c>
    </row>
    <row r="126" spans="1:8" ht="17.25" customHeight="1" x14ac:dyDescent="0.3">
      <c r="A126" s="73"/>
      <c r="B126" s="120" t="s">
        <v>151</v>
      </c>
      <c r="C126" s="67"/>
      <c r="D126" s="53">
        <v>500</v>
      </c>
      <c r="E126" s="130"/>
      <c r="F126" s="130"/>
      <c r="G126" s="16"/>
      <c r="H126" s="16"/>
    </row>
    <row r="127" spans="1:8" ht="31.5" customHeight="1" x14ac:dyDescent="0.3">
      <c r="A127" s="12"/>
      <c r="B127" s="274" t="s">
        <v>156</v>
      </c>
      <c r="C127" s="274"/>
      <c r="D127" s="53">
        <f>D91+D94+D98+D105+D109+D112+D116+D119+D123+D126</f>
        <v>61887.070000000007</v>
      </c>
      <c r="E127" s="13"/>
      <c r="F127" s="13"/>
      <c r="G127" s="13"/>
      <c r="H127" s="24"/>
    </row>
    <row r="128" spans="1:8" ht="16.5" customHeight="1" x14ac:dyDescent="0.3">
      <c r="A128" s="272" t="s">
        <v>159</v>
      </c>
      <c r="B128" s="272"/>
      <c r="C128" s="272"/>
      <c r="D128" s="34">
        <f>D127+D85</f>
        <v>1899747.0600000003</v>
      </c>
      <c r="E128" s="24"/>
      <c r="F128" s="24"/>
      <c r="G128" s="24"/>
      <c r="H128" s="141"/>
    </row>
    <row r="129" spans="1:8" ht="15.6" x14ac:dyDescent="0.3">
      <c r="A129" s="253"/>
      <c r="B129" s="253"/>
      <c r="C129" s="89"/>
      <c r="D129" s="35"/>
      <c r="E129" s="43"/>
      <c r="F129" s="89"/>
      <c r="G129" s="138"/>
      <c r="H129" s="21"/>
    </row>
    <row r="130" spans="1:8" x14ac:dyDescent="0.3">
      <c r="A130" s="19"/>
      <c r="B130" s="19"/>
      <c r="C130" s="20"/>
      <c r="D130" s="256"/>
      <c r="E130" s="256"/>
      <c r="F130" s="256"/>
      <c r="G130" s="139"/>
      <c r="H130" s="21"/>
    </row>
  </sheetData>
  <mergeCells count="14">
    <mergeCell ref="D130:F130"/>
    <mergeCell ref="A7:H7"/>
    <mergeCell ref="B85:C85"/>
    <mergeCell ref="B127:C127"/>
    <mergeCell ref="A128:C128"/>
    <mergeCell ref="A129:B129"/>
    <mergeCell ref="A2:H2"/>
    <mergeCell ref="C3:E3"/>
    <mergeCell ref="A4:A5"/>
    <mergeCell ref="B4:B5"/>
    <mergeCell ref="C4:C5"/>
    <mergeCell ref="E4:E5"/>
    <mergeCell ref="F4:F5"/>
    <mergeCell ref="H4:H5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Foaie2</vt:lpstr>
      <vt:lpstr>Foaie3</vt:lpstr>
      <vt:lpstr>PAAP pe alineate bugetare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2024-03-28T11:14:22Z</dcterms:modified>
</cp:coreProperties>
</file>